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386" windowWidth="30390" windowHeight="8880" activeTab="0"/>
  </bookViews>
  <sheets>
    <sheet name="Totals" sheetId="1" r:id="rId1"/>
    <sheet name="Comparisons" sheetId="2" r:id="rId2"/>
  </sheets>
  <definedNames/>
  <calcPr fullCalcOnLoad="1"/>
</workbook>
</file>

<file path=xl/sharedStrings.xml><?xml version="1.0" encoding="utf-8"?>
<sst xmlns="http://schemas.openxmlformats.org/spreadsheetml/2006/main" count="224" uniqueCount="78">
  <si>
    <t xml:space="preserve"> </t>
  </si>
  <si>
    <t>NOTES:</t>
  </si>
  <si>
    <r>
      <t xml:space="preserve"> </t>
    </r>
    <r>
      <rPr>
        <b/>
        <i/>
        <sz val="11"/>
        <rFont val="Arial"/>
        <family val="2"/>
      </rPr>
      <t>GRAND TOTAL</t>
    </r>
  </si>
  <si>
    <t>Hvy Commercial</t>
  </si>
  <si>
    <t>Centerline</t>
  </si>
  <si>
    <t>Lane Miles</t>
  </si>
  <si>
    <t>Heavy Commercial VMT figures are not available for local roads</t>
  </si>
  <si>
    <t>MILEAGE and ANNUAL VEHICLE MILES TRAVELED (VMT) by ROUTE SYSTEM</t>
  </si>
  <si>
    <t>Annual VMT</t>
  </si>
  <si>
    <t xml:space="preserve">Annual Listing of </t>
  </si>
  <si>
    <t>Route</t>
  </si>
  <si>
    <t>System</t>
  </si>
  <si>
    <t>Code</t>
  </si>
  <si>
    <t>01</t>
  </si>
  <si>
    <t>02</t>
  </si>
  <si>
    <t>03</t>
  </si>
  <si>
    <t>04</t>
  </si>
  <si>
    <t>05</t>
  </si>
  <si>
    <t>07</t>
  </si>
  <si>
    <t>08</t>
  </si>
  <si>
    <t>09</t>
  </si>
  <si>
    <t>10</t>
  </si>
  <si>
    <t>12</t>
  </si>
  <si>
    <t>13</t>
  </si>
  <si>
    <t>14</t>
  </si>
  <si>
    <t>15</t>
  </si>
  <si>
    <t>16</t>
  </si>
  <si>
    <t>20</t>
  </si>
  <si>
    <t>23</t>
  </si>
  <si>
    <t>U.S. TRUNK (USTH)</t>
  </si>
  <si>
    <t>INTERSTATE TRUNK (ISTH)</t>
  </si>
  <si>
    <t>MINNESOTA TRUNK (MNTH)</t>
  </si>
  <si>
    <t>COUNTY STATE AID (CSAH)</t>
  </si>
  <si>
    <t>MUNIC. STATE AID (MSAS)</t>
  </si>
  <si>
    <t>TOWNSHIP (TWNS)</t>
  </si>
  <si>
    <t>UNORG. TOWNSHIP (UTWN)</t>
  </si>
  <si>
    <t>NAT. FOREST DEVEL. (NFD)</t>
  </si>
  <si>
    <t>INDIAN RESERVATION (IND)</t>
  </si>
  <si>
    <t>STATE FOREST (SFR)</t>
  </si>
  <si>
    <t>STATE PARK (SPRK)</t>
  </si>
  <si>
    <t>MILITARY (MIL)</t>
  </si>
  <si>
    <t>STATE GAME PRESERVE (SGAM)</t>
  </si>
  <si>
    <t>PRIVATE AIRPORT ROADS (PRIV)</t>
  </si>
  <si>
    <t>MUNICIPAL STREETS (MUN)</t>
  </si>
  <si>
    <t>COUNTY ROADS (CNTY)</t>
  </si>
  <si>
    <t>Mileage</t>
  </si>
  <si>
    <t xml:space="preserve"> Name</t>
  </si>
  <si>
    <t>TOTAL  01 - 03</t>
  </si>
  <si>
    <t>TOTAL  04 - 05</t>
  </si>
  <si>
    <t>TOTAL  08 - 09</t>
  </si>
  <si>
    <t>All Vehicles</t>
  </si>
  <si>
    <t>1 - These are official TIS figures, taken from the TDA web page. They are based on annual snapshots of the database, which are created upon final approval of the annual traffic volume counts.</t>
  </si>
  <si>
    <t>3 - Due to the processing time between traffic volume collection and availability in TIS, volume measures in the VMT calculations are six to eight months behind the mileage measures</t>
  </si>
  <si>
    <t xml:space="preserve">4 - On the TDA web page: The reports containing VMT figures are labeled according to the traffic volume year. On the other hand, the mileage reports are labeled according to the </t>
  </si>
  <si>
    <t xml:space="preserve">CHANGE BY ROUTE SYSTEM:  2004 to 2005 </t>
  </si>
  <si>
    <t>ROUTE</t>
  </si>
  <si>
    <t>SYSTEM</t>
  </si>
  <si>
    <t>CODE</t>
  </si>
  <si>
    <t xml:space="preserve"> ROUTE</t>
  </si>
  <si>
    <t xml:space="preserve">  NAME</t>
  </si>
  <si>
    <t>11</t>
  </si>
  <si>
    <t>17</t>
  </si>
  <si>
    <t>18</t>
  </si>
  <si>
    <t xml:space="preserve"> ##########</t>
  </si>
  <si>
    <t xml:space="preserve"> #############</t>
  </si>
  <si>
    <t>NATIONAL PARK ROAD (NATP)</t>
  </si>
  <si>
    <t>NATIONAL MONUMENT ROAD (NATM)</t>
  </si>
  <si>
    <t xml:space="preserve">NATL WILDLIFE REFUGE RD (NATW) </t>
  </si>
  <si>
    <t>2 - Statistics obtained from other sources may vary from those generated through those official versions of the TIS database.</t>
  </si>
  <si>
    <t xml:space="preserve">       that are applied for that purpose.</t>
  </si>
  <si>
    <t xml:space="preserve">       following year, since the figures are more recent. So, for example, the latest figures for VMT are listed under 2008. The mileage figures are listed under 2009.</t>
  </si>
  <si>
    <t xml:space="preserve">5 - When traffic volume measures are missing for various sections of road in a given year, traffic volumes from an earlier year are substituted for the purpose of VMT calculation. </t>
  </si>
  <si>
    <t xml:space="preserve">CHANGE BY ROUTE SYSTEM:  2005 to 2006 </t>
  </si>
  <si>
    <t xml:space="preserve">CHANGE BY ROUTE SYSTEM:  2006 to 2007 </t>
  </si>
  <si>
    <t xml:space="preserve">6 - # indicates that there were no figures available for those Route Systems. Therefore, annual comparisons from 2004 to 2005 and 2005 to 2006 could not be made. </t>
  </si>
  <si>
    <t xml:space="preserve">CHANGE BY ROUTE SYSTEM:  2007 to 2008 </t>
  </si>
  <si>
    <t>TOTAL  11 - 23</t>
  </si>
  <si>
    <t xml:space="preserve">OVERALL CHANGE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</si>
</sst>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s>
  <fonts count="55">
    <font>
      <sz val="10"/>
      <name val="Arial"/>
      <family val="0"/>
    </font>
    <font>
      <b/>
      <sz val="10"/>
      <name val="Arial"/>
      <family val="2"/>
    </font>
    <font>
      <sz val="11"/>
      <name val="Arial"/>
      <family val="2"/>
    </font>
    <font>
      <b/>
      <i/>
      <sz val="11"/>
      <name val="Arial"/>
      <family val="2"/>
    </font>
    <font>
      <sz val="14"/>
      <name val="Arial"/>
      <family val="0"/>
    </font>
    <font>
      <b/>
      <sz val="14"/>
      <color indexed="61"/>
      <name val="Arial"/>
      <family val="2"/>
    </font>
    <font>
      <b/>
      <sz val="10"/>
      <color indexed="32"/>
      <name val="Arial"/>
      <family val="2"/>
    </font>
    <font>
      <b/>
      <i/>
      <sz val="10"/>
      <name val="Arial"/>
      <family val="2"/>
    </font>
    <font>
      <b/>
      <sz val="11"/>
      <name val="Arial"/>
      <family val="2"/>
    </font>
    <font>
      <sz val="8"/>
      <name val="Arial"/>
      <family val="2"/>
    </font>
    <font>
      <sz val="9"/>
      <name val="Arial"/>
      <family val="2"/>
    </font>
    <font>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4"/>
      <name val="Calibri"/>
      <family val="2"/>
    </font>
    <font>
      <b/>
      <sz val="11"/>
      <name val="Calibri"/>
      <family val="2"/>
    </font>
    <font>
      <sz val="11"/>
      <name val="Calibri"/>
      <family val="2"/>
    </font>
    <font>
      <b/>
      <i/>
      <sz val="10"/>
      <name val="Calibri"/>
      <family val="2"/>
    </font>
    <font>
      <b/>
      <sz val="10"/>
      <name val="Calibri"/>
      <family val="2"/>
    </font>
    <font>
      <sz val="10"/>
      <color indexed="8"/>
      <name val="Calibri"/>
      <family val="2"/>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
      <patternFill patternType="solid">
        <fgColor indexed="57"/>
        <bgColor indexed="64"/>
      </patternFill>
    </fill>
    <fill>
      <patternFill patternType="solid">
        <fgColor indexed="9"/>
        <bgColor indexed="64"/>
      </patternFill>
    </fill>
    <fill>
      <patternFill patternType="solid">
        <fgColor indexed="43"/>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indexed="22"/>
        <bgColor indexed="64"/>
      </patternFill>
    </fill>
    <fill>
      <patternFill patternType="solid">
        <fgColor rgb="FF0099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1">
    <xf numFmtId="0" fontId="0" fillId="0" borderId="0" xfId="0" applyAlignment="1">
      <alignment/>
    </xf>
    <xf numFmtId="0" fontId="0" fillId="0" borderId="0" xfId="0" applyAlignment="1">
      <alignment horizontal="center"/>
    </xf>
    <xf numFmtId="0" fontId="0" fillId="0" borderId="10" xfId="0" applyBorder="1" applyAlignment="1">
      <alignment/>
    </xf>
    <xf numFmtId="165" fontId="7" fillId="0" borderId="11" xfId="0" applyNumberFormat="1" applyFont="1" applyBorder="1" applyAlignment="1">
      <alignment/>
    </xf>
    <xf numFmtId="0" fontId="7" fillId="33" borderId="12" xfId="0" applyFont="1" applyFill="1" applyBorder="1" applyAlignment="1">
      <alignment/>
    </xf>
    <xf numFmtId="3" fontId="7" fillId="0" borderId="11" xfId="0" applyNumberFormat="1" applyFont="1" applyBorder="1" applyAlignment="1">
      <alignment/>
    </xf>
    <xf numFmtId="165" fontId="8" fillId="34" borderId="11" xfId="0" applyNumberFormat="1" applyFont="1" applyFill="1" applyBorder="1" applyAlignment="1">
      <alignment/>
    </xf>
    <xf numFmtId="0" fontId="1" fillId="33" borderId="11" xfId="0" applyFont="1" applyFill="1" applyBorder="1" applyAlignment="1">
      <alignment/>
    </xf>
    <xf numFmtId="3" fontId="8" fillId="35" borderId="11" xfId="0" applyNumberFormat="1" applyFont="1" applyFill="1" applyBorder="1" applyAlignment="1">
      <alignment/>
    </xf>
    <xf numFmtId="0" fontId="2" fillId="0" borderId="0" xfId="0" applyFont="1" applyFill="1" applyBorder="1" applyAlignment="1">
      <alignment horizontal="center"/>
    </xf>
    <xf numFmtId="0" fontId="0" fillId="0" borderId="0" xfId="0" applyFill="1" applyBorder="1" applyAlignment="1">
      <alignment/>
    </xf>
    <xf numFmtId="0" fontId="0" fillId="0" borderId="0" xfId="0" applyFill="1" applyAlignment="1">
      <alignment/>
    </xf>
    <xf numFmtId="0" fontId="0" fillId="0" borderId="0" xfId="0" applyBorder="1" applyAlignment="1">
      <alignment/>
    </xf>
    <xf numFmtId="0" fontId="0" fillId="0" borderId="12" xfId="0" applyFont="1" applyFill="1" applyBorder="1" applyAlignment="1">
      <alignment/>
    </xf>
    <xf numFmtId="0" fontId="7" fillId="0" borderId="12" xfId="0" applyFont="1" applyFill="1" applyBorder="1" applyAlignment="1">
      <alignment/>
    </xf>
    <xf numFmtId="0" fontId="1" fillId="0" borderId="12" xfId="0" applyFont="1" applyFill="1" applyBorder="1" applyAlignment="1">
      <alignment/>
    </xf>
    <xf numFmtId="0" fontId="0" fillId="34" borderId="11" xfId="0" applyFont="1" applyFill="1" applyBorder="1" applyAlignment="1">
      <alignment horizontal="center"/>
    </xf>
    <xf numFmtId="0" fontId="0" fillId="33" borderId="12" xfId="0" applyFont="1" applyFill="1" applyBorder="1" applyAlignment="1">
      <alignment/>
    </xf>
    <xf numFmtId="0" fontId="0" fillId="35" borderId="13" xfId="0" applyFont="1" applyFill="1" applyBorder="1" applyAlignment="1">
      <alignment horizontal="center"/>
    </xf>
    <xf numFmtId="165" fontId="0" fillId="0" borderId="12" xfId="0" applyNumberFormat="1" applyFont="1" applyBorder="1" applyAlignment="1">
      <alignment/>
    </xf>
    <xf numFmtId="3" fontId="0" fillId="0" borderId="12" xfId="0" applyNumberFormat="1" applyFont="1" applyBorder="1" applyAlignment="1">
      <alignment/>
    </xf>
    <xf numFmtId="165" fontId="0" fillId="34" borderId="12" xfId="0" applyNumberFormat="1" applyFont="1" applyFill="1" applyBorder="1" applyAlignment="1">
      <alignment/>
    </xf>
    <xf numFmtId="3" fontId="0" fillId="35" borderId="12" xfId="0" applyNumberFormat="1" applyFont="1" applyFill="1" applyBorder="1" applyAlignment="1">
      <alignment/>
    </xf>
    <xf numFmtId="0" fontId="0" fillId="0" borderId="0" xfId="0" applyFont="1" applyAlignment="1">
      <alignment/>
    </xf>
    <xf numFmtId="164" fontId="0" fillId="0" borderId="0" xfId="0" applyNumberFormat="1" applyFont="1" applyAlignment="1">
      <alignment/>
    </xf>
    <xf numFmtId="0" fontId="0" fillId="0" borderId="0" xfId="0" applyFont="1" applyBorder="1" applyAlignment="1">
      <alignment/>
    </xf>
    <xf numFmtId="3" fontId="0" fillId="0" borderId="0" xfId="0" applyNumberFormat="1" applyFont="1" applyAlignment="1">
      <alignment/>
    </xf>
    <xf numFmtId="0" fontId="2" fillId="0" borderId="12" xfId="0" applyFont="1" applyFill="1" applyBorder="1" applyAlignment="1">
      <alignment/>
    </xf>
    <xf numFmtId="49" fontId="1" fillId="36" borderId="14" xfId="0" applyNumberFormat="1" applyFont="1" applyFill="1" applyBorder="1" applyAlignment="1">
      <alignment horizontal="center"/>
    </xf>
    <xf numFmtId="0" fontId="7" fillId="36" borderId="15" xfId="0" applyFont="1" applyFill="1" applyBorder="1" applyAlignment="1">
      <alignment horizontal="right"/>
    </xf>
    <xf numFmtId="49" fontId="0" fillId="36" borderId="14" xfId="0" applyNumberFormat="1" applyFont="1" applyFill="1" applyBorder="1" applyAlignment="1">
      <alignment horizontal="center"/>
    </xf>
    <xf numFmtId="49" fontId="0" fillId="36" borderId="16" xfId="0" applyNumberFormat="1" applyFont="1" applyFill="1" applyBorder="1" applyAlignment="1">
      <alignment horizontal="center"/>
    </xf>
    <xf numFmtId="165" fontId="7" fillId="0" borderId="11" xfId="0" applyNumberFormat="1" applyFont="1" applyFill="1" applyBorder="1" applyAlignment="1">
      <alignment/>
    </xf>
    <xf numFmtId="3" fontId="7" fillId="0" borderId="11" xfId="0" applyNumberFormat="1" applyFont="1" applyFill="1" applyBorder="1" applyAlignment="1">
      <alignment/>
    </xf>
    <xf numFmtId="0" fontId="0" fillId="34" borderId="15" xfId="0" applyFont="1" applyFill="1" applyBorder="1" applyAlignment="1">
      <alignment horizontal="center"/>
    </xf>
    <xf numFmtId="0" fontId="8" fillId="37" borderId="17" xfId="0" applyFont="1" applyFill="1" applyBorder="1" applyAlignment="1">
      <alignment horizontal="center"/>
    </xf>
    <xf numFmtId="0" fontId="8" fillId="37" borderId="16" xfId="0" applyFont="1" applyFill="1" applyBorder="1" applyAlignment="1">
      <alignment horizontal="center"/>
    </xf>
    <xf numFmtId="0" fontId="8" fillId="37" borderId="14" xfId="0" applyFont="1" applyFill="1" applyBorder="1" applyAlignment="1">
      <alignment horizontal="center"/>
    </xf>
    <xf numFmtId="165" fontId="0" fillId="34" borderId="18" xfId="0" applyNumberFormat="1" applyFont="1" applyFill="1" applyBorder="1" applyAlignment="1">
      <alignment/>
    </xf>
    <xf numFmtId="165" fontId="8" fillId="34" borderId="15" xfId="0" applyNumberFormat="1" applyFont="1" applyFill="1" applyBorder="1" applyAlignment="1">
      <alignment/>
    </xf>
    <xf numFmtId="49" fontId="0" fillId="37" borderId="17" xfId="0" applyNumberFormat="1" applyFill="1" applyBorder="1" applyAlignment="1">
      <alignment/>
    </xf>
    <xf numFmtId="0" fontId="0" fillId="37" borderId="19" xfId="0" applyFont="1" applyFill="1" applyBorder="1" applyAlignment="1">
      <alignment/>
    </xf>
    <xf numFmtId="49" fontId="0" fillId="37" borderId="14" xfId="0" applyNumberFormat="1" applyFill="1" applyBorder="1" applyAlignment="1">
      <alignment/>
    </xf>
    <xf numFmtId="0" fontId="6" fillId="0" borderId="0" xfId="0" applyFont="1" applyFill="1" applyAlignment="1">
      <alignment/>
    </xf>
    <xf numFmtId="164" fontId="0" fillId="0" borderId="0" xfId="0" applyNumberFormat="1" applyFont="1" applyFill="1" applyAlignment="1">
      <alignment/>
    </xf>
    <xf numFmtId="0" fontId="0" fillId="0" borderId="0" xfId="0" applyFont="1" applyFill="1" applyBorder="1" applyAlignment="1">
      <alignment/>
    </xf>
    <xf numFmtId="0" fontId="9"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3" fontId="0" fillId="0" borderId="0" xfId="0" applyNumberFormat="1" applyFont="1" applyFill="1" applyBorder="1" applyAlignment="1">
      <alignment/>
    </xf>
    <xf numFmtId="3" fontId="7" fillId="0" borderId="0" xfId="0" applyNumberFormat="1" applyFont="1" applyFill="1" applyBorder="1" applyAlignment="1">
      <alignment/>
    </xf>
    <xf numFmtId="3" fontId="8" fillId="0" borderId="0" xfId="0" applyNumberFormat="1" applyFont="1" applyFill="1" applyBorder="1" applyAlignment="1">
      <alignment/>
    </xf>
    <xf numFmtId="0" fontId="1" fillId="37" borderId="15" xfId="0" applyFont="1" applyFill="1" applyBorder="1" applyAlignment="1">
      <alignment horizontal="right"/>
    </xf>
    <xf numFmtId="0" fontId="8" fillId="38" borderId="12" xfId="0" applyFont="1" applyFill="1" applyBorder="1" applyAlignment="1">
      <alignment horizontal="center"/>
    </xf>
    <xf numFmtId="0" fontId="8" fillId="38" borderId="18" xfId="0" applyFont="1" applyFill="1" applyBorder="1" applyAlignment="1">
      <alignment horizontal="center"/>
    </xf>
    <xf numFmtId="0" fontId="10" fillId="38" borderId="12" xfId="0" applyFont="1" applyFill="1" applyBorder="1" applyAlignment="1">
      <alignment horizontal="center"/>
    </xf>
    <xf numFmtId="0" fontId="0" fillId="38" borderId="12" xfId="0" applyFill="1" applyBorder="1" applyAlignment="1">
      <alignment/>
    </xf>
    <xf numFmtId="0" fontId="10" fillId="38" borderId="18" xfId="0" applyFont="1" applyFill="1" applyBorder="1" applyAlignment="1">
      <alignment horizontal="center"/>
    </xf>
    <xf numFmtId="0" fontId="0" fillId="38" borderId="18" xfId="0" applyFill="1" applyBorder="1" applyAlignment="1">
      <alignment/>
    </xf>
    <xf numFmtId="0" fontId="7" fillId="38" borderId="18" xfId="0" applyFont="1" applyFill="1" applyBorder="1" applyAlignment="1">
      <alignment horizontal="right"/>
    </xf>
    <xf numFmtId="0" fontId="0" fillId="38" borderId="18" xfId="0" applyFont="1" applyFill="1" applyBorder="1" applyAlignment="1">
      <alignment/>
    </xf>
    <xf numFmtId="0" fontId="1" fillId="38" borderId="12" xfId="0" applyFont="1" applyFill="1" applyBorder="1" applyAlignment="1">
      <alignment horizontal="right"/>
    </xf>
    <xf numFmtId="0" fontId="12" fillId="0" borderId="0" xfId="0" applyFont="1" applyFill="1" applyBorder="1" applyAlignment="1">
      <alignment/>
    </xf>
    <xf numFmtId="0" fontId="11" fillId="0" borderId="0" xfId="0" applyFont="1" applyFill="1" applyBorder="1" applyAlignment="1">
      <alignment/>
    </xf>
    <xf numFmtId="0" fontId="11" fillId="39" borderId="0" xfId="0" applyFont="1" applyFill="1" applyAlignment="1">
      <alignment/>
    </xf>
    <xf numFmtId="0" fontId="11" fillId="39" borderId="0" xfId="0" applyFont="1" applyFill="1" applyBorder="1" applyAlignment="1">
      <alignment/>
    </xf>
    <xf numFmtId="0" fontId="12" fillId="39" borderId="0" xfId="0" applyFont="1" applyFill="1" applyBorder="1" applyAlignment="1">
      <alignment/>
    </xf>
    <xf numFmtId="0" fontId="11" fillId="39" borderId="0" xfId="0" applyFont="1" applyFill="1" applyBorder="1" applyAlignment="1">
      <alignment/>
    </xf>
    <xf numFmtId="0" fontId="0" fillId="39" borderId="0" xfId="0" applyFill="1" applyAlignment="1">
      <alignment/>
    </xf>
    <xf numFmtId="0" fontId="0" fillId="39" borderId="0" xfId="0" applyFill="1" applyBorder="1" applyAlignment="1">
      <alignment/>
    </xf>
    <xf numFmtId="49" fontId="0" fillId="36" borderId="17" xfId="0" applyNumberFormat="1" applyFont="1" applyFill="1" applyBorder="1" applyAlignment="1">
      <alignment horizontal="center"/>
    </xf>
    <xf numFmtId="0" fontId="10" fillId="36" borderId="18" xfId="0" applyFont="1" applyFill="1" applyBorder="1" applyAlignment="1">
      <alignment horizontal="left"/>
    </xf>
    <xf numFmtId="0" fontId="10" fillId="36" borderId="19" xfId="0" applyFont="1" applyFill="1" applyBorder="1" applyAlignment="1">
      <alignment horizontal="right" indent="4"/>
    </xf>
    <xf numFmtId="0" fontId="8" fillId="37" borderId="19" xfId="0" applyFont="1" applyFill="1" applyBorder="1" applyAlignment="1">
      <alignment horizontal="left" indent="6"/>
    </xf>
    <xf numFmtId="0" fontId="8" fillId="37" borderId="18" xfId="0" applyFont="1" applyFill="1" applyBorder="1" applyAlignment="1">
      <alignment horizontal="left" indent="6"/>
    </xf>
    <xf numFmtId="0" fontId="8" fillId="37" borderId="15" xfId="0" applyFont="1" applyFill="1" applyBorder="1" applyAlignment="1">
      <alignment horizontal="left" indent="6"/>
    </xf>
    <xf numFmtId="0" fontId="10" fillId="36" borderId="18" xfId="0" applyFont="1" applyFill="1" applyBorder="1" applyAlignment="1">
      <alignment horizontal="left" indent="3"/>
    </xf>
    <xf numFmtId="0" fontId="10" fillId="36" borderId="18" xfId="0" applyFont="1" applyFill="1" applyBorder="1" applyAlignment="1">
      <alignment horizontal="left" indent="2"/>
    </xf>
    <xf numFmtId="0" fontId="10" fillId="36" borderId="18" xfId="0" applyFont="1" applyFill="1" applyBorder="1" applyAlignment="1">
      <alignment horizontal="left" indent="1"/>
    </xf>
    <xf numFmtId="0" fontId="10" fillId="36" borderId="15" xfId="0" applyFont="1" applyFill="1" applyBorder="1" applyAlignment="1">
      <alignment horizontal="left" indent="2"/>
    </xf>
    <xf numFmtId="0" fontId="10" fillId="36" borderId="15" xfId="0" applyFont="1" applyFill="1" applyBorder="1" applyAlignment="1">
      <alignment horizontal="left" indent="1"/>
    </xf>
    <xf numFmtId="164" fontId="0" fillId="39" borderId="0" xfId="0" applyNumberFormat="1" applyFont="1" applyFill="1" applyAlignment="1">
      <alignment/>
    </xf>
    <xf numFmtId="0" fontId="0" fillId="39" borderId="0" xfId="0" applyFont="1" applyFill="1" applyBorder="1" applyAlignment="1">
      <alignment/>
    </xf>
    <xf numFmtId="0" fontId="0" fillId="39" borderId="0" xfId="0" applyFont="1" applyFill="1" applyAlignment="1">
      <alignment/>
    </xf>
    <xf numFmtId="165" fontId="0" fillId="34" borderId="20" xfId="0" applyNumberFormat="1" applyFont="1" applyFill="1" applyBorder="1" applyAlignment="1">
      <alignment/>
    </xf>
    <xf numFmtId="3" fontId="0" fillId="35" borderId="20" xfId="0" applyNumberFormat="1" applyFont="1" applyFill="1" applyBorder="1" applyAlignment="1">
      <alignment/>
    </xf>
    <xf numFmtId="165" fontId="7" fillId="0" borderId="11" xfId="0" applyNumberFormat="1" applyFont="1" applyBorder="1" applyAlignment="1">
      <alignment/>
    </xf>
    <xf numFmtId="3" fontId="7" fillId="0" borderId="11" xfId="0" applyNumberFormat="1" applyFont="1" applyBorder="1" applyAlignment="1">
      <alignment/>
    </xf>
    <xf numFmtId="3" fontId="7" fillId="0" borderId="12" xfId="0" applyNumberFormat="1" applyFont="1" applyBorder="1" applyAlignment="1">
      <alignment/>
    </xf>
    <xf numFmtId="165" fontId="7" fillId="0" borderId="13" xfId="0" applyNumberFormat="1" applyFont="1" applyBorder="1" applyAlignment="1">
      <alignment/>
    </xf>
    <xf numFmtId="3" fontId="7" fillId="0" borderId="13" xfId="0" applyNumberFormat="1" applyFont="1" applyBorder="1" applyAlignment="1">
      <alignment/>
    </xf>
    <xf numFmtId="165" fontId="7" fillId="0" borderId="12" xfId="0" applyNumberFormat="1" applyFont="1" applyBorder="1" applyAlignment="1">
      <alignment/>
    </xf>
    <xf numFmtId="3" fontId="7" fillId="0" borderId="12" xfId="0" applyNumberFormat="1" applyFont="1" applyBorder="1" applyAlignment="1">
      <alignment/>
    </xf>
    <xf numFmtId="165" fontId="1" fillId="34" borderId="11" xfId="0" applyNumberFormat="1" applyFont="1" applyFill="1" applyBorder="1" applyAlignment="1">
      <alignment/>
    </xf>
    <xf numFmtId="0" fontId="1" fillId="33" borderId="11" xfId="0" applyFont="1" applyFill="1" applyBorder="1" applyAlignment="1">
      <alignment/>
    </xf>
    <xf numFmtId="3" fontId="1" fillId="35" borderId="11" xfId="0" applyNumberFormat="1" applyFont="1" applyFill="1" applyBorder="1" applyAlignment="1">
      <alignment/>
    </xf>
    <xf numFmtId="0" fontId="1" fillId="37" borderId="17" xfId="0" applyFont="1" applyFill="1" applyBorder="1" applyAlignment="1">
      <alignment horizontal="center"/>
    </xf>
    <xf numFmtId="0" fontId="1" fillId="37" borderId="16" xfId="0" applyFont="1" applyFill="1" applyBorder="1" applyAlignment="1">
      <alignment horizontal="center"/>
    </xf>
    <xf numFmtId="0" fontId="1" fillId="37" borderId="14" xfId="0" applyFont="1" applyFill="1" applyBorder="1" applyAlignment="1">
      <alignment horizontal="center"/>
    </xf>
    <xf numFmtId="0" fontId="1" fillId="37" borderId="19" xfId="0" applyFont="1" applyFill="1" applyBorder="1" applyAlignment="1">
      <alignment horizontal="left" indent="5"/>
    </xf>
    <xf numFmtId="0" fontId="1" fillId="37" borderId="18" xfId="0" applyFont="1" applyFill="1" applyBorder="1" applyAlignment="1">
      <alignment horizontal="left" indent="5"/>
    </xf>
    <xf numFmtId="0" fontId="1" fillId="37" borderId="15" xfId="0" applyFont="1" applyFill="1" applyBorder="1" applyAlignment="1">
      <alignment horizontal="left" indent="5"/>
    </xf>
    <xf numFmtId="0" fontId="10" fillId="36" borderId="18" xfId="0" applyFont="1" applyFill="1" applyBorder="1" applyAlignment="1">
      <alignment horizontal="center"/>
    </xf>
    <xf numFmtId="0" fontId="10" fillId="36" borderId="18" xfId="0" applyFont="1" applyFill="1" applyBorder="1" applyAlignment="1">
      <alignment horizontal="right" indent="3"/>
    </xf>
    <xf numFmtId="0" fontId="7" fillId="0" borderId="0" xfId="0" applyFont="1" applyFill="1" applyBorder="1" applyAlignment="1">
      <alignment horizontal="center"/>
    </xf>
    <xf numFmtId="165" fontId="0" fillId="0" borderId="20" xfId="0" applyNumberFormat="1" applyBorder="1" applyAlignment="1">
      <alignment/>
    </xf>
    <xf numFmtId="165" fontId="0" fillId="0" borderId="12" xfId="0" applyNumberFormat="1" applyBorder="1" applyAlignment="1">
      <alignment/>
    </xf>
    <xf numFmtId="165" fontId="0" fillId="40" borderId="20" xfId="0" applyNumberFormat="1" applyFont="1" applyFill="1" applyBorder="1" applyAlignment="1">
      <alignment/>
    </xf>
    <xf numFmtId="165" fontId="8" fillId="40" borderId="11" xfId="0" applyNumberFormat="1" applyFont="1" applyFill="1" applyBorder="1" applyAlignment="1">
      <alignment/>
    </xf>
    <xf numFmtId="0" fontId="0" fillId="41" borderId="0" xfId="0" applyFont="1" applyFill="1" applyBorder="1" applyAlignment="1">
      <alignment/>
    </xf>
    <xf numFmtId="0" fontId="12" fillId="41" borderId="0" xfId="0" applyFont="1" applyFill="1" applyBorder="1" applyAlignment="1">
      <alignment/>
    </xf>
    <xf numFmtId="3" fontId="0" fillId="0" borderId="20" xfId="0" applyNumberFormat="1" applyBorder="1" applyAlignment="1">
      <alignment/>
    </xf>
    <xf numFmtId="3" fontId="0" fillId="0" borderId="12" xfId="0" applyNumberFormat="1" applyBorder="1" applyAlignment="1">
      <alignment/>
    </xf>
    <xf numFmtId="3" fontId="8" fillId="42" borderId="20" xfId="0" applyNumberFormat="1" applyFont="1" applyFill="1" applyBorder="1" applyAlignment="1">
      <alignment/>
    </xf>
    <xf numFmtId="3" fontId="8" fillId="42" borderId="11" xfId="0" applyNumberFormat="1" applyFont="1" applyFill="1" applyBorder="1" applyAlignment="1">
      <alignment/>
    </xf>
    <xf numFmtId="0" fontId="0" fillId="42" borderId="20" xfId="0" applyFill="1" applyBorder="1" applyAlignment="1">
      <alignment/>
    </xf>
    <xf numFmtId="3" fontId="8" fillId="42" borderId="11" xfId="0" applyNumberFormat="1" applyFont="1" applyFill="1" applyBorder="1" applyAlignment="1">
      <alignment/>
    </xf>
    <xf numFmtId="0" fontId="4" fillId="0" borderId="0" xfId="0" applyFont="1" applyBorder="1" applyAlignment="1">
      <alignment horizontal="center"/>
    </xf>
    <xf numFmtId="0" fontId="30" fillId="41" borderId="0" xfId="0" applyFont="1" applyFill="1" applyAlignment="1">
      <alignment/>
    </xf>
    <xf numFmtId="0" fontId="31" fillId="41" borderId="0" xfId="0" applyFont="1" applyFill="1" applyBorder="1" applyAlignment="1">
      <alignment horizontal="center"/>
    </xf>
    <xf numFmtId="0" fontId="30" fillId="41" borderId="0" xfId="0" applyFont="1" applyFill="1" applyBorder="1" applyAlignment="1">
      <alignment/>
    </xf>
    <xf numFmtId="0" fontId="32" fillId="41" borderId="0" xfId="0" applyFont="1" applyFill="1" applyBorder="1" applyAlignment="1">
      <alignment horizontal="center"/>
    </xf>
    <xf numFmtId="0" fontId="33" fillId="41" borderId="0" xfId="0" applyFont="1" applyFill="1" applyBorder="1" applyAlignment="1">
      <alignment horizontal="center"/>
    </xf>
    <xf numFmtId="0" fontId="30" fillId="41" borderId="0" xfId="0" applyFont="1" applyFill="1" applyBorder="1" applyAlignment="1">
      <alignment horizontal="center"/>
    </xf>
    <xf numFmtId="3" fontId="30" fillId="41" borderId="0" xfId="0" applyNumberFormat="1" applyFont="1" applyFill="1" applyBorder="1" applyAlignment="1">
      <alignment/>
    </xf>
    <xf numFmtId="3" fontId="34" fillId="41" borderId="0" xfId="0" applyNumberFormat="1" applyFont="1" applyFill="1" applyBorder="1" applyAlignment="1">
      <alignment/>
    </xf>
    <xf numFmtId="0" fontId="35" fillId="41" borderId="0" xfId="0" applyFont="1" applyFill="1" applyBorder="1" applyAlignment="1">
      <alignment horizontal="center" vertical="center" wrapText="1"/>
    </xf>
    <xf numFmtId="3" fontId="32" fillId="41" borderId="0" xfId="0" applyNumberFormat="1" applyFont="1" applyFill="1" applyBorder="1" applyAlignment="1">
      <alignment/>
    </xf>
    <xf numFmtId="3" fontId="30" fillId="41" borderId="0" xfId="0" applyNumberFormat="1" applyFont="1" applyFill="1" applyAlignment="1">
      <alignment/>
    </xf>
    <xf numFmtId="0" fontId="30" fillId="41" borderId="0" xfId="0" applyFont="1" applyFill="1" applyAlignment="1">
      <alignment/>
    </xf>
    <xf numFmtId="0" fontId="36" fillId="41" borderId="0" xfId="0" applyFont="1" applyFill="1" applyBorder="1" applyAlignment="1">
      <alignment/>
    </xf>
    <xf numFmtId="0" fontId="36" fillId="41" borderId="0" xfId="0" applyFont="1" applyFill="1" applyAlignment="1">
      <alignment/>
    </xf>
    <xf numFmtId="0" fontId="37" fillId="41" borderId="0" xfId="0" applyFont="1" applyFill="1" applyBorder="1" applyAlignment="1">
      <alignment/>
    </xf>
    <xf numFmtId="3" fontId="0" fillId="0" borderId="20" xfId="0" applyNumberFormat="1" applyFont="1" applyBorder="1" applyAlignment="1">
      <alignment/>
    </xf>
    <xf numFmtId="3" fontId="0" fillId="42" borderId="12" xfId="0" applyNumberFormat="1" applyFont="1" applyFill="1" applyBorder="1" applyAlignment="1">
      <alignment/>
    </xf>
    <xf numFmtId="0" fontId="8" fillId="41" borderId="0" xfId="0" applyFont="1" applyFill="1" applyBorder="1" applyAlignment="1">
      <alignment horizontal="center"/>
    </xf>
    <xf numFmtId="0" fontId="2" fillId="41" borderId="0" xfId="0" applyFont="1" applyFill="1" applyBorder="1" applyAlignment="1">
      <alignment horizontal="center"/>
    </xf>
    <xf numFmtId="0" fontId="0" fillId="41" borderId="0" xfId="0" applyFont="1" applyFill="1" applyBorder="1" applyAlignment="1">
      <alignment horizontal="center"/>
    </xf>
    <xf numFmtId="3" fontId="0" fillId="41" borderId="0" xfId="0" applyNumberFormat="1" applyFont="1" applyFill="1" applyBorder="1" applyAlignment="1">
      <alignment/>
    </xf>
    <xf numFmtId="3" fontId="7" fillId="41" borderId="0" xfId="0" applyNumberFormat="1" applyFont="1" applyFill="1" applyBorder="1" applyAlignment="1">
      <alignment/>
    </xf>
    <xf numFmtId="0" fontId="1" fillId="41" borderId="0" xfId="0" applyFont="1" applyFill="1" applyBorder="1" applyAlignment="1">
      <alignment horizontal="center" vertical="center" wrapText="1"/>
    </xf>
    <xf numFmtId="3" fontId="8" fillId="41" borderId="0" xfId="0" applyNumberFormat="1" applyFont="1" applyFill="1" applyBorder="1" applyAlignment="1">
      <alignment/>
    </xf>
    <xf numFmtId="3" fontId="0" fillId="41" borderId="0" xfId="0" applyNumberFormat="1" applyFont="1" applyFill="1" applyAlignment="1">
      <alignment/>
    </xf>
    <xf numFmtId="0" fontId="0" fillId="41" borderId="0" xfId="0" applyFill="1" applyAlignment="1">
      <alignment/>
    </xf>
    <xf numFmtId="0" fontId="0" fillId="41" borderId="0" xfId="0" applyFont="1" applyFill="1" applyAlignment="1">
      <alignment/>
    </xf>
    <xf numFmtId="0" fontId="0" fillId="41" borderId="0" xfId="0" applyFill="1" applyAlignment="1">
      <alignment/>
    </xf>
    <xf numFmtId="0" fontId="11" fillId="41" borderId="0" xfId="0" applyFont="1" applyFill="1" applyBorder="1" applyAlignment="1">
      <alignment/>
    </xf>
    <xf numFmtId="0" fontId="11" fillId="41" borderId="0" xfId="0" applyFont="1" applyFill="1" applyAlignment="1">
      <alignment/>
    </xf>
    <xf numFmtId="0" fontId="1" fillId="43" borderId="12" xfId="0" applyFont="1" applyFill="1" applyBorder="1" applyAlignment="1">
      <alignment horizontal="center" vertical="center" wrapText="1"/>
    </xf>
    <xf numFmtId="0" fontId="2" fillId="35" borderId="14" xfId="0" applyFont="1" applyFill="1" applyBorder="1" applyAlignment="1">
      <alignment horizontal="center"/>
    </xf>
    <xf numFmtId="0" fontId="2" fillId="35" borderId="15" xfId="0" applyFont="1" applyFill="1" applyBorder="1" applyAlignment="1">
      <alignment horizontal="center"/>
    </xf>
    <xf numFmtId="0" fontId="8" fillId="44" borderId="21" xfId="0" applyFont="1" applyFill="1" applyBorder="1" applyAlignment="1">
      <alignment horizontal="center"/>
    </xf>
    <xf numFmtId="0" fontId="8" fillId="44" borderId="22" xfId="0" applyFont="1" applyFill="1" applyBorder="1" applyAlignment="1">
      <alignment horizontal="center"/>
    </xf>
    <xf numFmtId="0" fontId="0" fillId="44" borderId="23" xfId="0" applyFill="1" applyBorder="1" applyAlignment="1">
      <alignment/>
    </xf>
    <xf numFmtId="0" fontId="1" fillId="43" borderId="11" xfId="0" applyFont="1" applyFill="1" applyBorder="1" applyAlignment="1">
      <alignment horizontal="center" vertical="center" wrapText="1"/>
    </xf>
    <xf numFmtId="49" fontId="8" fillId="37" borderId="14" xfId="0" applyNumberFormat="1" applyFont="1" applyFill="1" applyBorder="1" applyAlignment="1">
      <alignment horizontal="right"/>
    </xf>
    <xf numFmtId="0" fontId="0" fillId="0" borderId="15" xfId="0" applyBorder="1" applyAlignment="1">
      <alignment horizontal="right"/>
    </xf>
    <xf numFmtId="0" fontId="8" fillId="37" borderId="21" xfId="0" applyFont="1" applyFill="1" applyBorder="1" applyAlignment="1">
      <alignment horizontal="center"/>
    </xf>
    <xf numFmtId="0" fontId="8" fillId="37" borderId="22" xfId="0" applyFont="1" applyFill="1" applyBorder="1" applyAlignment="1">
      <alignment horizontal="center"/>
    </xf>
    <xf numFmtId="0" fontId="8" fillId="37" borderId="23" xfId="0" applyFont="1" applyFill="1" applyBorder="1" applyAlignment="1">
      <alignment horizontal="center"/>
    </xf>
    <xf numFmtId="0" fontId="11" fillId="39" borderId="0" xfId="0" applyFont="1" applyFill="1" applyBorder="1" applyAlignment="1">
      <alignment/>
    </xf>
    <xf numFmtId="0" fontId="0" fillId="0" borderId="0" xfId="0" applyAlignment="1">
      <alignment/>
    </xf>
    <xf numFmtId="0" fontId="2" fillId="34" borderId="21" xfId="0" applyFont="1" applyFill="1" applyBorder="1" applyAlignment="1">
      <alignment horizontal="center"/>
    </xf>
    <xf numFmtId="0" fontId="2" fillId="34" borderId="23" xfId="0" applyFont="1" applyFill="1" applyBorder="1" applyAlignment="1">
      <alignment horizontal="center"/>
    </xf>
    <xf numFmtId="0" fontId="2" fillId="35" borderId="21" xfId="0" applyFont="1" applyFill="1" applyBorder="1" applyAlignment="1">
      <alignment horizontal="center"/>
    </xf>
    <xf numFmtId="0" fontId="2" fillId="35" borderId="23" xfId="0" applyFont="1" applyFill="1" applyBorder="1" applyAlignment="1">
      <alignment horizontal="center"/>
    </xf>
    <xf numFmtId="0" fontId="5" fillId="0" borderId="0" xfId="0" applyFont="1" applyBorder="1" applyAlignment="1">
      <alignment horizontal="center"/>
    </xf>
    <xf numFmtId="0" fontId="4" fillId="0" borderId="0" xfId="0" applyFont="1" applyBorder="1" applyAlignment="1">
      <alignment horizontal="center"/>
    </xf>
    <xf numFmtId="0" fontId="7" fillId="36" borderId="14" xfId="0" applyFont="1" applyFill="1" applyBorder="1" applyAlignment="1">
      <alignment horizontal="right"/>
    </xf>
    <xf numFmtId="0" fontId="0" fillId="36" borderId="15" xfId="0" applyFill="1" applyBorder="1" applyAlignment="1">
      <alignment horizontal="right"/>
    </xf>
    <xf numFmtId="0" fontId="0" fillId="0" borderId="15" xfId="0" applyBorder="1" applyAlignment="1">
      <alignment/>
    </xf>
    <xf numFmtId="0" fontId="7" fillId="36" borderId="16" xfId="0" applyFont="1" applyFill="1" applyBorder="1" applyAlignment="1">
      <alignment horizontal="right"/>
    </xf>
    <xf numFmtId="0" fontId="0" fillId="0" borderId="18" xfId="0" applyBorder="1" applyAlignment="1">
      <alignment/>
    </xf>
    <xf numFmtId="0" fontId="2" fillId="34" borderId="14" xfId="0" applyFont="1" applyFill="1" applyBorder="1" applyAlignment="1">
      <alignment horizontal="center"/>
    </xf>
    <xf numFmtId="0" fontId="2" fillId="34" borderId="15" xfId="0" applyFont="1" applyFill="1" applyBorder="1" applyAlignment="1">
      <alignment horizontal="center"/>
    </xf>
    <xf numFmtId="0" fontId="11" fillId="39" borderId="0" xfId="0" applyFont="1" applyFill="1" applyAlignment="1">
      <alignment/>
    </xf>
    <xf numFmtId="0" fontId="1" fillId="43" borderId="20" xfId="0" applyFont="1" applyFill="1" applyBorder="1" applyAlignment="1">
      <alignment horizontal="center" vertical="center" wrapText="1"/>
    </xf>
    <xf numFmtId="0" fontId="0" fillId="39" borderId="0" xfId="0" applyFont="1" applyFill="1" applyBorder="1" applyAlignment="1">
      <alignment/>
    </xf>
    <xf numFmtId="0" fontId="1" fillId="39" borderId="0" xfId="0" applyFont="1" applyFill="1" applyBorder="1" applyAlignment="1">
      <alignment/>
    </xf>
    <xf numFmtId="0" fontId="1" fillId="0" borderId="0" xfId="0" applyFont="1" applyAlignment="1">
      <alignment/>
    </xf>
    <xf numFmtId="0" fontId="2" fillId="34" borderId="2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77"/>
  <sheetViews>
    <sheetView tabSelected="1" zoomScalePageLayoutView="0" workbookViewId="0" topLeftCell="A1">
      <selection activeCell="Z77" sqref="Z77"/>
    </sheetView>
  </sheetViews>
  <sheetFormatPr defaultColWidth="9.140625" defaultRowHeight="12.75"/>
  <cols>
    <col min="1" max="1" width="9.00390625" style="0" customWidth="1"/>
    <col min="2" max="2" width="31.57421875" style="0" customWidth="1"/>
    <col min="3" max="3" width="3.140625" style="0" customWidth="1"/>
    <col min="4" max="5" width="12.421875" style="0" bestFit="1" customWidth="1"/>
    <col min="6" max="6" width="0.85546875" style="0" customWidth="1"/>
    <col min="7" max="7" width="15.421875" style="0" bestFit="1" customWidth="1"/>
    <col min="8" max="8" width="14.57421875" style="0" bestFit="1" customWidth="1"/>
    <col min="9" max="9" width="2.421875" style="12" customWidth="1"/>
    <col min="10" max="11" width="12.7109375" style="0" customWidth="1"/>
    <col min="12" max="12" width="0.85546875" style="0" customWidth="1"/>
    <col min="13" max="13" width="15.28125" style="0" customWidth="1"/>
    <col min="14" max="14" width="14.421875" style="0" customWidth="1"/>
    <col min="15" max="15" width="1.8515625" style="0" customWidth="1"/>
    <col min="16" max="16" width="12.8515625" style="0" customWidth="1"/>
    <col min="17" max="17" width="12.7109375" style="0" customWidth="1"/>
    <col min="18" max="18" width="0.85546875" style="0" customWidth="1"/>
    <col min="19" max="19" width="15.00390625" style="0" customWidth="1"/>
    <col min="20" max="20" width="14.421875" style="0" customWidth="1"/>
    <col min="21" max="21" width="2.140625" style="118" customWidth="1"/>
    <col min="22" max="22" width="12.57421875" style="118" customWidth="1"/>
    <col min="23" max="23" width="12.7109375" style="118" customWidth="1"/>
    <col min="24" max="24" width="1.1484375" style="118" customWidth="1"/>
    <col min="25" max="25" width="15.28125" style="118" customWidth="1"/>
    <col min="26" max="26" width="15.57421875" style="118" customWidth="1"/>
    <col min="27" max="27" width="2.28125" style="118" customWidth="1"/>
    <col min="28" max="28" width="12.8515625" style="0" customWidth="1"/>
    <col min="29" max="29" width="12.7109375" style="0" customWidth="1"/>
    <col min="30" max="30" width="0.85546875" style="0" customWidth="1"/>
    <col min="31" max="31" width="15.28125" style="0" customWidth="1"/>
    <col min="32" max="32" width="16.28125" style="0" customWidth="1"/>
  </cols>
  <sheetData>
    <row r="1" spans="2:3" ht="12.75">
      <c r="B1" s="1"/>
      <c r="C1" s="1"/>
    </row>
    <row r="2" spans="2:27" ht="18.75">
      <c r="B2" s="166" t="s">
        <v>9</v>
      </c>
      <c r="C2" s="166"/>
      <c r="D2" s="167"/>
      <c r="E2" s="167"/>
      <c r="F2" s="167"/>
      <c r="G2" s="167"/>
      <c r="H2" s="167"/>
      <c r="I2" s="167"/>
      <c r="J2" s="167"/>
      <c r="K2" s="167"/>
      <c r="L2" s="167"/>
      <c r="M2" s="167"/>
      <c r="N2" s="167"/>
      <c r="O2" s="117"/>
      <c r="P2" s="117"/>
      <c r="Q2" s="117"/>
      <c r="R2" s="117"/>
      <c r="S2" s="117"/>
      <c r="T2" s="117"/>
      <c r="U2" s="119"/>
      <c r="V2" s="119"/>
      <c r="W2" s="119"/>
      <c r="X2" s="119"/>
      <c r="Y2" s="119"/>
      <c r="Z2" s="119"/>
      <c r="AA2" s="119"/>
    </row>
    <row r="3" spans="2:27" ht="18.75">
      <c r="B3" s="166" t="s">
        <v>7</v>
      </c>
      <c r="C3" s="166"/>
      <c r="D3" s="167"/>
      <c r="E3" s="167"/>
      <c r="F3" s="167"/>
      <c r="G3" s="167"/>
      <c r="H3" s="167"/>
      <c r="I3" s="167"/>
      <c r="J3" s="167"/>
      <c r="K3" s="167"/>
      <c r="L3" s="167"/>
      <c r="M3" s="167"/>
      <c r="N3" s="167"/>
      <c r="O3" s="117"/>
      <c r="P3" s="117"/>
      <c r="Q3" s="117"/>
      <c r="R3" s="117"/>
      <c r="S3" s="117"/>
      <c r="T3" s="117"/>
      <c r="U3" s="119"/>
      <c r="V3" s="119"/>
      <c r="W3" s="119"/>
      <c r="X3" s="119"/>
      <c r="Y3" s="119"/>
      <c r="Z3" s="119"/>
      <c r="AA3" s="119"/>
    </row>
    <row r="4" spans="14:31" ht="12.75">
      <c r="N4" s="2"/>
      <c r="O4" s="12"/>
      <c r="P4" s="12"/>
      <c r="Q4" s="12"/>
      <c r="R4" s="12"/>
      <c r="S4" s="12"/>
      <c r="T4" s="12"/>
      <c r="U4" s="120"/>
      <c r="V4" s="120"/>
      <c r="W4" s="120"/>
      <c r="X4" s="120"/>
      <c r="Y4" s="120"/>
      <c r="Z4" s="120"/>
      <c r="AA4" s="120"/>
      <c r="AB4" s="10"/>
      <c r="AC4" s="10"/>
      <c r="AD4" s="10"/>
      <c r="AE4" s="10"/>
    </row>
    <row r="5" spans="1:32" ht="15">
      <c r="A5" s="35" t="s">
        <v>10</v>
      </c>
      <c r="B5" s="73" t="s">
        <v>10</v>
      </c>
      <c r="C5" s="53"/>
      <c r="D5" s="158">
        <v>2004</v>
      </c>
      <c r="E5" s="158"/>
      <c r="F5" s="158"/>
      <c r="G5" s="158"/>
      <c r="H5" s="158"/>
      <c r="I5" s="27"/>
      <c r="J5" s="157">
        <v>2005</v>
      </c>
      <c r="K5" s="158"/>
      <c r="L5" s="158"/>
      <c r="M5" s="158"/>
      <c r="N5" s="159"/>
      <c r="O5" s="135"/>
      <c r="P5" s="157">
        <v>2006</v>
      </c>
      <c r="Q5" s="158"/>
      <c r="R5" s="158"/>
      <c r="S5" s="158"/>
      <c r="T5" s="159"/>
      <c r="U5" s="121"/>
      <c r="V5" s="157">
        <v>2007</v>
      </c>
      <c r="W5" s="158"/>
      <c r="X5" s="158"/>
      <c r="Y5" s="158"/>
      <c r="Z5" s="159"/>
      <c r="AA5" s="121"/>
      <c r="AB5" s="151">
        <v>2008</v>
      </c>
      <c r="AC5" s="152"/>
      <c r="AD5" s="152"/>
      <c r="AE5" s="152"/>
      <c r="AF5" s="153"/>
    </row>
    <row r="6" spans="1:32" ht="15">
      <c r="A6" s="36" t="s">
        <v>11</v>
      </c>
      <c r="B6" s="74" t="s">
        <v>11</v>
      </c>
      <c r="C6" s="53"/>
      <c r="D6" s="180" t="s">
        <v>45</v>
      </c>
      <c r="E6" s="163"/>
      <c r="F6" s="9"/>
      <c r="G6" s="164" t="s">
        <v>8</v>
      </c>
      <c r="H6" s="165"/>
      <c r="I6" s="27"/>
      <c r="J6" s="162" t="s">
        <v>45</v>
      </c>
      <c r="K6" s="163"/>
      <c r="L6" s="9"/>
      <c r="M6" s="164" t="s">
        <v>8</v>
      </c>
      <c r="N6" s="165"/>
      <c r="O6" s="136"/>
      <c r="P6" s="162" t="s">
        <v>45</v>
      </c>
      <c r="Q6" s="163"/>
      <c r="R6" s="9"/>
      <c r="S6" s="164" t="s">
        <v>8</v>
      </c>
      <c r="T6" s="165"/>
      <c r="U6" s="122"/>
      <c r="V6" s="162" t="s">
        <v>45</v>
      </c>
      <c r="W6" s="163"/>
      <c r="X6" s="9"/>
      <c r="Y6" s="164" t="s">
        <v>8</v>
      </c>
      <c r="Z6" s="165"/>
      <c r="AA6" s="122"/>
      <c r="AB6" s="173" t="s">
        <v>45</v>
      </c>
      <c r="AC6" s="174"/>
      <c r="AE6" s="149" t="s">
        <v>8</v>
      </c>
      <c r="AF6" s="150"/>
    </row>
    <row r="7" spans="1:32" ht="15">
      <c r="A7" s="37" t="s">
        <v>12</v>
      </c>
      <c r="B7" s="75" t="s">
        <v>46</v>
      </c>
      <c r="C7" s="54"/>
      <c r="D7" s="34" t="s">
        <v>4</v>
      </c>
      <c r="E7" s="16" t="s">
        <v>5</v>
      </c>
      <c r="F7" s="17" t="s">
        <v>0</v>
      </c>
      <c r="G7" s="18" t="s">
        <v>50</v>
      </c>
      <c r="H7" s="18" t="s">
        <v>3</v>
      </c>
      <c r="I7" s="13"/>
      <c r="J7" s="16" t="s">
        <v>4</v>
      </c>
      <c r="K7" s="16" t="s">
        <v>5</v>
      </c>
      <c r="L7" s="17"/>
      <c r="M7" s="18" t="s">
        <v>50</v>
      </c>
      <c r="N7" s="18" t="s">
        <v>3</v>
      </c>
      <c r="O7" s="137"/>
      <c r="P7" s="16" t="s">
        <v>4</v>
      </c>
      <c r="Q7" s="16" t="s">
        <v>5</v>
      </c>
      <c r="R7" s="17" t="s">
        <v>0</v>
      </c>
      <c r="S7" s="18" t="s">
        <v>50</v>
      </c>
      <c r="T7" s="18" t="s">
        <v>3</v>
      </c>
      <c r="U7" s="123"/>
      <c r="V7" s="16" t="s">
        <v>4</v>
      </c>
      <c r="W7" s="16" t="s">
        <v>5</v>
      </c>
      <c r="X7" s="17" t="s">
        <v>0</v>
      </c>
      <c r="Y7" s="18" t="s">
        <v>50</v>
      </c>
      <c r="Z7" s="18" t="s">
        <v>3</v>
      </c>
      <c r="AA7" s="123"/>
      <c r="AB7" s="16" t="s">
        <v>4</v>
      </c>
      <c r="AC7" s="16" t="s">
        <v>5</v>
      </c>
      <c r="AD7" s="104"/>
      <c r="AE7" s="18" t="s">
        <v>50</v>
      </c>
      <c r="AF7" s="18" t="s">
        <v>3</v>
      </c>
    </row>
    <row r="8" spans="1:32" ht="12.75">
      <c r="A8" s="70" t="s">
        <v>13</v>
      </c>
      <c r="B8" s="72" t="s">
        <v>30</v>
      </c>
      <c r="C8" s="55"/>
      <c r="D8" s="19">
        <v>913.907</v>
      </c>
      <c r="E8" s="19">
        <v>3955.001</v>
      </c>
      <c r="F8" s="17"/>
      <c r="G8" s="20">
        <v>12540655842</v>
      </c>
      <c r="H8" s="20">
        <v>1085927124</v>
      </c>
      <c r="I8" s="13"/>
      <c r="J8" s="19">
        <v>913.907</v>
      </c>
      <c r="K8" s="19">
        <v>3969.964</v>
      </c>
      <c r="L8" s="17"/>
      <c r="M8" s="20">
        <v>12609938605</v>
      </c>
      <c r="N8" s="133">
        <v>1071537070</v>
      </c>
      <c r="O8" s="138"/>
      <c r="P8" s="19">
        <v>913.907</v>
      </c>
      <c r="Q8" s="19">
        <v>3975.044</v>
      </c>
      <c r="R8" s="17"/>
      <c r="S8" s="20">
        <v>12781759800</v>
      </c>
      <c r="T8" s="20">
        <v>1106533635</v>
      </c>
      <c r="U8" s="124"/>
      <c r="V8" s="19">
        <v>913.907</v>
      </c>
      <c r="W8" s="19">
        <v>3977.681</v>
      </c>
      <c r="X8" s="17"/>
      <c r="Y8" s="20">
        <v>12767884690</v>
      </c>
      <c r="Z8" s="20">
        <v>1093243620</v>
      </c>
      <c r="AA8" s="124"/>
      <c r="AB8" s="105">
        <v>913.907</v>
      </c>
      <c r="AC8" s="105">
        <v>3995.713</v>
      </c>
      <c r="AD8" s="49"/>
      <c r="AE8" s="111">
        <v>12573326100</v>
      </c>
      <c r="AF8" s="111">
        <v>1111216626</v>
      </c>
    </row>
    <row r="9" spans="1:32" ht="12.75">
      <c r="A9" s="31" t="s">
        <v>14</v>
      </c>
      <c r="B9" s="76" t="s">
        <v>29</v>
      </c>
      <c r="C9" s="55"/>
      <c r="D9" s="19">
        <v>3224.681</v>
      </c>
      <c r="E9" s="19">
        <v>8485.322</v>
      </c>
      <c r="F9" s="17"/>
      <c r="G9" s="20">
        <v>9235790400</v>
      </c>
      <c r="H9" s="20">
        <v>819270138</v>
      </c>
      <c r="I9" s="13"/>
      <c r="J9" s="19">
        <v>3224.665</v>
      </c>
      <c r="K9" s="19">
        <v>8495.879</v>
      </c>
      <c r="L9" s="17"/>
      <c r="M9" s="20">
        <v>9271621960</v>
      </c>
      <c r="N9" s="20">
        <v>817408740</v>
      </c>
      <c r="O9" s="138"/>
      <c r="P9" s="19">
        <v>3239.148</v>
      </c>
      <c r="Q9" s="19">
        <v>8569.317</v>
      </c>
      <c r="R9" s="17"/>
      <c r="S9" s="20">
        <v>9204979895</v>
      </c>
      <c r="T9" s="20">
        <v>825780745</v>
      </c>
      <c r="U9" s="124"/>
      <c r="V9" s="19">
        <v>3241.737</v>
      </c>
      <c r="W9" s="19">
        <v>8586.75</v>
      </c>
      <c r="X9" s="17"/>
      <c r="Y9" s="20">
        <v>9226448465</v>
      </c>
      <c r="Z9" s="20">
        <v>775983795</v>
      </c>
      <c r="AA9" s="124"/>
      <c r="AB9" s="106">
        <v>3266.004</v>
      </c>
      <c r="AC9" s="106">
        <v>8702.563</v>
      </c>
      <c r="AD9" s="49"/>
      <c r="AE9" s="112">
        <v>9338647380</v>
      </c>
      <c r="AF9" s="112">
        <v>780198174</v>
      </c>
    </row>
    <row r="10" spans="1:32" ht="12.75">
      <c r="A10" s="31" t="s">
        <v>15</v>
      </c>
      <c r="B10" s="78" t="s">
        <v>31</v>
      </c>
      <c r="C10" s="55"/>
      <c r="D10" s="19">
        <v>7758.387</v>
      </c>
      <c r="E10" s="19">
        <v>16690.155</v>
      </c>
      <c r="F10" s="17"/>
      <c r="G10" s="20">
        <v>11523317484</v>
      </c>
      <c r="H10" s="20">
        <v>806158188</v>
      </c>
      <c r="I10" s="13"/>
      <c r="J10" s="19">
        <v>7731.044</v>
      </c>
      <c r="K10" s="19">
        <v>16634.105</v>
      </c>
      <c r="L10" s="17"/>
      <c r="M10" s="20">
        <v>11549842825</v>
      </c>
      <c r="N10" s="20">
        <v>821881450</v>
      </c>
      <c r="O10" s="138"/>
      <c r="P10" s="19">
        <v>7729.408</v>
      </c>
      <c r="Q10" s="19">
        <v>16646.806</v>
      </c>
      <c r="R10" s="17"/>
      <c r="S10" s="20">
        <v>11489113030</v>
      </c>
      <c r="T10" s="20">
        <v>802843780</v>
      </c>
      <c r="U10" s="124"/>
      <c r="V10" s="19">
        <v>7727.124</v>
      </c>
      <c r="W10" s="19">
        <v>16663.095</v>
      </c>
      <c r="X10" s="17"/>
      <c r="Y10" s="20">
        <v>11419917425</v>
      </c>
      <c r="Z10" s="20">
        <v>769605055</v>
      </c>
      <c r="AA10" s="124"/>
      <c r="AB10" s="106">
        <v>7714.809</v>
      </c>
      <c r="AC10" s="106">
        <v>16644.982</v>
      </c>
      <c r="AD10" s="49"/>
      <c r="AE10" s="112">
        <v>11240381916</v>
      </c>
      <c r="AF10" s="112">
        <v>741796356</v>
      </c>
    </row>
    <row r="11" spans="1:32" ht="12.75">
      <c r="A11" s="168" t="s">
        <v>47</v>
      </c>
      <c r="B11" s="169"/>
      <c r="C11" s="56"/>
      <c r="D11" s="32">
        <f>D8+D9+D10</f>
        <v>11896.974999999999</v>
      </c>
      <c r="E11" s="32">
        <f>E8+E9+E10</f>
        <v>29130.478</v>
      </c>
      <c r="F11" s="14"/>
      <c r="G11" s="33">
        <f>G8+G9+G10</f>
        <v>33299763726</v>
      </c>
      <c r="H11" s="33">
        <v>2711355450</v>
      </c>
      <c r="I11" s="14"/>
      <c r="J11" s="3">
        <f>J8+J9+J10</f>
        <v>11869.616</v>
      </c>
      <c r="K11" s="3">
        <f>K8+K9+K10</f>
        <v>29099.948</v>
      </c>
      <c r="L11" s="4"/>
      <c r="M11" s="5">
        <f>M8+M9+M10</f>
        <v>33431403390</v>
      </c>
      <c r="N11" s="5">
        <v>2710827260</v>
      </c>
      <c r="O11" s="139"/>
      <c r="P11" s="3">
        <f>P8+P9+P10</f>
        <v>11882.463</v>
      </c>
      <c r="Q11" s="3">
        <f>Q8+Q9+Q10</f>
        <v>29191.167</v>
      </c>
      <c r="R11" s="14"/>
      <c r="S11" s="5">
        <f>S8+S9+S10</f>
        <v>33475852725</v>
      </c>
      <c r="T11" s="33">
        <v>2735158160</v>
      </c>
      <c r="U11" s="125"/>
      <c r="V11" s="32">
        <f>V8+V9+V10</f>
        <v>11882.768</v>
      </c>
      <c r="W11" s="32">
        <f>W8+W9+W10</f>
        <v>29227.526</v>
      </c>
      <c r="X11" s="14"/>
      <c r="Y11" s="33">
        <f>Y8+Y9+Y10</f>
        <v>33414250580</v>
      </c>
      <c r="Z11" s="33">
        <v>2638832470</v>
      </c>
      <c r="AA11" s="125"/>
      <c r="AB11" s="3">
        <f>SUBTOTAL(9,AB8:AB10)</f>
        <v>11894.720000000001</v>
      </c>
      <c r="AC11" s="3">
        <f>SUBTOTAL(9,AC8:AC10)</f>
        <v>29343.258</v>
      </c>
      <c r="AD11" s="50"/>
      <c r="AE11" s="5">
        <f>SUBTOTAL(9,AE8:AE10)</f>
        <v>33152355396</v>
      </c>
      <c r="AF11" s="5">
        <f>SUBTOTAL(9,AF8:AF10)</f>
        <v>2633211156</v>
      </c>
    </row>
    <row r="12" spans="1:32" ht="12.75">
      <c r="A12" s="70" t="s">
        <v>16</v>
      </c>
      <c r="B12" s="78" t="s">
        <v>32</v>
      </c>
      <c r="C12" s="57"/>
      <c r="D12" s="19">
        <v>30459.251</v>
      </c>
      <c r="E12" s="19">
        <v>61986.962</v>
      </c>
      <c r="F12" s="17"/>
      <c r="G12" s="20">
        <v>12946694412</v>
      </c>
      <c r="H12" s="148" t="s">
        <v>6</v>
      </c>
      <c r="I12" s="13"/>
      <c r="J12" s="19">
        <v>30514.274</v>
      </c>
      <c r="K12" s="19">
        <v>62151.389</v>
      </c>
      <c r="L12" s="17"/>
      <c r="M12" s="20">
        <v>12852654845</v>
      </c>
      <c r="N12" s="148" t="s">
        <v>6</v>
      </c>
      <c r="O12" s="140"/>
      <c r="P12" s="19">
        <v>30522.206</v>
      </c>
      <c r="Q12" s="19">
        <v>62184.097</v>
      </c>
      <c r="R12" s="17"/>
      <c r="S12" s="20">
        <v>12853949865</v>
      </c>
      <c r="T12" s="148" t="s">
        <v>6</v>
      </c>
      <c r="U12" s="126"/>
      <c r="V12" s="19">
        <v>30543.59</v>
      </c>
      <c r="W12" s="19">
        <v>62251.478</v>
      </c>
      <c r="X12" s="17"/>
      <c r="Y12" s="20">
        <v>12871816615</v>
      </c>
      <c r="Z12" s="148" t="s">
        <v>6</v>
      </c>
      <c r="AA12" s="126"/>
      <c r="AB12" s="105">
        <v>30546.806</v>
      </c>
      <c r="AC12" s="105">
        <v>62279.333</v>
      </c>
      <c r="AD12" s="49"/>
      <c r="AE12" s="111">
        <v>12950239488</v>
      </c>
      <c r="AF12" s="148" t="s">
        <v>6</v>
      </c>
    </row>
    <row r="13" spans="1:32" ht="12.75">
      <c r="A13" s="31" t="s">
        <v>17</v>
      </c>
      <c r="B13" s="78" t="s">
        <v>33</v>
      </c>
      <c r="C13" s="57"/>
      <c r="D13" s="19">
        <v>2969.568</v>
      </c>
      <c r="E13" s="19">
        <v>6689.216</v>
      </c>
      <c r="F13" s="17"/>
      <c r="G13" s="20">
        <v>4356233748</v>
      </c>
      <c r="H13" s="148"/>
      <c r="I13" s="13"/>
      <c r="J13" s="19">
        <v>3069.055</v>
      </c>
      <c r="K13" s="19">
        <v>6902.187</v>
      </c>
      <c r="L13" s="17"/>
      <c r="M13" s="20">
        <v>4404686410</v>
      </c>
      <c r="N13" s="148"/>
      <c r="O13" s="140"/>
      <c r="P13" s="19">
        <v>3139.353</v>
      </c>
      <c r="Q13" s="19">
        <v>7047.175</v>
      </c>
      <c r="R13" s="17"/>
      <c r="S13" s="20">
        <v>4435708490</v>
      </c>
      <c r="T13" s="148"/>
      <c r="U13" s="126"/>
      <c r="V13" s="19">
        <v>3221.058</v>
      </c>
      <c r="W13" s="19">
        <v>7212.19</v>
      </c>
      <c r="X13" s="17"/>
      <c r="Y13" s="20">
        <v>4534851250</v>
      </c>
      <c r="Z13" s="148"/>
      <c r="AA13" s="126"/>
      <c r="AB13" s="106">
        <v>3291.309</v>
      </c>
      <c r="AC13" s="106">
        <v>7363.287</v>
      </c>
      <c r="AD13" s="49"/>
      <c r="AE13" s="112">
        <v>4559385708</v>
      </c>
      <c r="AF13" s="148"/>
    </row>
    <row r="14" spans="1:32" ht="12.75">
      <c r="A14" s="168" t="s">
        <v>48</v>
      </c>
      <c r="B14" s="170"/>
      <c r="C14" s="58"/>
      <c r="D14" s="3">
        <f>D12+D13</f>
        <v>33428.819</v>
      </c>
      <c r="E14" s="3">
        <f>E12+E13</f>
        <v>68676.178</v>
      </c>
      <c r="F14" s="4"/>
      <c r="G14" s="5">
        <f>G12+G13</f>
        <v>17302928160</v>
      </c>
      <c r="H14" s="148"/>
      <c r="I14" s="14"/>
      <c r="J14" s="3">
        <f>J12+J13</f>
        <v>33583.329</v>
      </c>
      <c r="K14" s="3">
        <f>K12+K13</f>
        <v>69053.576</v>
      </c>
      <c r="L14" s="4"/>
      <c r="M14" s="5">
        <f>M12+M13</f>
        <v>17257341255</v>
      </c>
      <c r="N14" s="148"/>
      <c r="O14" s="140"/>
      <c r="P14" s="3">
        <f>P12+P13</f>
        <v>33661.559</v>
      </c>
      <c r="Q14" s="3">
        <f>Q12+Q13</f>
        <v>69231.272</v>
      </c>
      <c r="R14" s="4"/>
      <c r="S14" s="5">
        <f>S12+S13</f>
        <v>17289658355</v>
      </c>
      <c r="T14" s="148"/>
      <c r="U14" s="126"/>
      <c r="V14" s="3">
        <f>V12+V13</f>
        <v>33764.648</v>
      </c>
      <c r="W14" s="3">
        <f>W12+W13</f>
        <v>69463.668</v>
      </c>
      <c r="X14" s="4"/>
      <c r="Y14" s="5">
        <f>Y12+Y13</f>
        <v>17406667865</v>
      </c>
      <c r="Z14" s="148"/>
      <c r="AA14" s="126"/>
      <c r="AB14" s="3">
        <f>SUBTOTAL(9,AB12:AB13)</f>
        <v>33838.115</v>
      </c>
      <c r="AC14" s="3">
        <f>SUBTOTAL(9,AC12:AC13)</f>
        <v>69642.62</v>
      </c>
      <c r="AD14" s="50"/>
      <c r="AE14" s="5">
        <f>SUBTOTAL(9,AE12:AE13)</f>
        <v>17509625196</v>
      </c>
      <c r="AF14" s="148"/>
    </row>
    <row r="15" spans="1:32" ht="12.75">
      <c r="A15" s="30" t="s">
        <v>18</v>
      </c>
      <c r="B15" s="79" t="s">
        <v>44</v>
      </c>
      <c r="C15" s="55"/>
      <c r="D15" s="3">
        <v>14752.125</v>
      </c>
      <c r="E15" s="3">
        <v>29517.477</v>
      </c>
      <c r="F15" s="4"/>
      <c r="G15" s="5">
        <v>1140430746</v>
      </c>
      <c r="H15" s="148"/>
      <c r="I15" s="15"/>
      <c r="J15" s="3">
        <v>14483.195</v>
      </c>
      <c r="K15" s="3">
        <v>28981.895</v>
      </c>
      <c r="L15" s="4"/>
      <c r="M15" s="5">
        <v>1081422000</v>
      </c>
      <c r="N15" s="148"/>
      <c r="O15" s="140"/>
      <c r="P15" s="3">
        <v>14433.623</v>
      </c>
      <c r="Q15" s="3">
        <v>28881.65</v>
      </c>
      <c r="R15" s="4"/>
      <c r="S15" s="5">
        <v>1057167750</v>
      </c>
      <c r="T15" s="148"/>
      <c r="U15" s="126"/>
      <c r="V15" s="3">
        <v>14402.969</v>
      </c>
      <c r="W15" s="3">
        <v>28821.256</v>
      </c>
      <c r="X15" s="4"/>
      <c r="Y15" s="5">
        <v>1036176235</v>
      </c>
      <c r="Z15" s="148"/>
      <c r="AA15" s="126"/>
      <c r="AB15" s="89">
        <v>14390.583</v>
      </c>
      <c r="AC15" s="89">
        <v>28795.888</v>
      </c>
      <c r="AD15" s="49"/>
      <c r="AE15" s="90">
        <v>1028551134</v>
      </c>
      <c r="AF15" s="148"/>
    </row>
    <row r="16" spans="1:32" ht="12.75">
      <c r="A16" s="31" t="s">
        <v>19</v>
      </c>
      <c r="B16" s="76" t="s">
        <v>34</v>
      </c>
      <c r="C16" s="57"/>
      <c r="D16" s="19">
        <v>54785.385</v>
      </c>
      <c r="E16" s="19">
        <v>109571.26</v>
      </c>
      <c r="F16" s="17"/>
      <c r="G16" s="20">
        <v>1140212610</v>
      </c>
      <c r="H16" s="148"/>
      <c r="I16" s="13"/>
      <c r="J16" s="19">
        <v>54965.508</v>
      </c>
      <c r="K16" s="19">
        <v>109931.506</v>
      </c>
      <c r="L16" s="17"/>
      <c r="M16" s="20">
        <v>1145264515</v>
      </c>
      <c r="N16" s="148"/>
      <c r="O16" s="140"/>
      <c r="P16" s="19">
        <v>54866.952</v>
      </c>
      <c r="Q16" s="19">
        <v>109734.394</v>
      </c>
      <c r="R16" s="17"/>
      <c r="S16" s="20">
        <v>1140109985</v>
      </c>
      <c r="T16" s="148"/>
      <c r="U16" s="126"/>
      <c r="V16" s="19">
        <v>56486.457</v>
      </c>
      <c r="W16" s="19">
        <v>112973.404</v>
      </c>
      <c r="X16" s="17"/>
      <c r="Y16" s="20">
        <v>1167906195</v>
      </c>
      <c r="Z16" s="148"/>
      <c r="AA16" s="126"/>
      <c r="AB16" s="105">
        <v>56388.904</v>
      </c>
      <c r="AC16" s="105">
        <v>112777.472</v>
      </c>
      <c r="AD16" s="49"/>
      <c r="AE16" s="111">
        <v>1166641836</v>
      </c>
      <c r="AF16" s="148"/>
    </row>
    <row r="17" spans="1:32" ht="12.75">
      <c r="A17" s="31" t="s">
        <v>20</v>
      </c>
      <c r="B17" s="78" t="s">
        <v>35</v>
      </c>
      <c r="C17" s="57"/>
      <c r="D17" s="19">
        <v>1300.497</v>
      </c>
      <c r="E17" s="19">
        <v>2600.994</v>
      </c>
      <c r="F17" s="17"/>
      <c r="G17" s="20">
        <v>18998694</v>
      </c>
      <c r="H17" s="148"/>
      <c r="I17" s="13"/>
      <c r="J17" s="19">
        <v>1291.83</v>
      </c>
      <c r="K17" s="19">
        <v>2583.66</v>
      </c>
      <c r="L17" s="17"/>
      <c r="M17" s="20">
        <v>18865390</v>
      </c>
      <c r="N17" s="148"/>
      <c r="O17" s="140"/>
      <c r="P17" s="19">
        <v>1277.21</v>
      </c>
      <c r="Q17" s="19">
        <v>2554.42</v>
      </c>
      <c r="R17" s="17"/>
      <c r="S17" s="20">
        <v>18724865</v>
      </c>
      <c r="T17" s="148"/>
      <c r="U17" s="126"/>
      <c r="V17" s="19">
        <v>1669.47</v>
      </c>
      <c r="W17" s="19">
        <v>3338.94</v>
      </c>
      <c r="X17" s="17"/>
      <c r="Y17" s="20">
        <v>19069790</v>
      </c>
      <c r="Z17" s="148"/>
      <c r="AA17" s="126"/>
      <c r="AB17" s="106">
        <v>1734.595</v>
      </c>
      <c r="AC17" s="106">
        <v>3469.19</v>
      </c>
      <c r="AD17" s="49"/>
      <c r="AE17" s="112">
        <v>19414104</v>
      </c>
      <c r="AF17" s="148"/>
    </row>
    <row r="18" spans="1:32" ht="12.75">
      <c r="A18" s="28"/>
      <c r="B18" s="29" t="s">
        <v>49</v>
      </c>
      <c r="C18" s="59"/>
      <c r="D18" s="3">
        <f>D16+D17</f>
        <v>56085.882000000005</v>
      </c>
      <c r="E18" s="3">
        <f>E16+E17</f>
        <v>112172.254</v>
      </c>
      <c r="F18" s="4"/>
      <c r="G18" s="5">
        <f>G16+G17</f>
        <v>1159211304</v>
      </c>
      <c r="H18" s="148"/>
      <c r="I18" s="14"/>
      <c r="J18" s="3">
        <f>J16+J17</f>
        <v>56257.338</v>
      </c>
      <c r="K18" s="3">
        <f>K16+K17</f>
        <v>112515.166</v>
      </c>
      <c r="L18" s="4"/>
      <c r="M18" s="5">
        <f>M16+M17</f>
        <v>1164129905</v>
      </c>
      <c r="N18" s="148"/>
      <c r="O18" s="140"/>
      <c r="P18" s="3">
        <f>P16+P17</f>
        <v>56144.162</v>
      </c>
      <c r="Q18" s="3">
        <f>Q16+Q17</f>
        <v>112288.814</v>
      </c>
      <c r="R18" s="4"/>
      <c r="S18" s="5">
        <f>S16+S17</f>
        <v>1158834850</v>
      </c>
      <c r="T18" s="148"/>
      <c r="U18" s="126"/>
      <c r="V18" s="3">
        <f>V16+V17</f>
        <v>58155.927</v>
      </c>
      <c r="W18" s="3">
        <f>W16+W17</f>
        <v>116312.344</v>
      </c>
      <c r="X18" s="4"/>
      <c r="Y18" s="5">
        <f>Y16+Y17</f>
        <v>1186975985</v>
      </c>
      <c r="Z18" s="148"/>
      <c r="AA18" s="126"/>
      <c r="AB18" s="3">
        <f>SUBTOTAL(9,AB16:AB17)</f>
        <v>58123.499</v>
      </c>
      <c r="AC18" s="3">
        <f>SUBTOTAL(9,AC16:AC17)</f>
        <v>116246.662</v>
      </c>
      <c r="AD18" s="50"/>
      <c r="AE18" s="5">
        <f>SUBTOTAL(9,AE16:AE17)</f>
        <v>1186055940</v>
      </c>
      <c r="AF18" s="148"/>
    </row>
    <row r="19" spans="1:32" ht="12.75">
      <c r="A19" s="30" t="s">
        <v>21</v>
      </c>
      <c r="B19" s="80" t="s">
        <v>43</v>
      </c>
      <c r="C19" s="55"/>
      <c r="D19" s="3">
        <v>16005.278</v>
      </c>
      <c r="E19" s="3">
        <v>32062.16</v>
      </c>
      <c r="F19" s="4"/>
      <c r="G19" s="5">
        <v>3534418080</v>
      </c>
      <c r="H19" s="148"/>
      <c r="I19" s="15"/>
      <c r="J19" s="3">
        <v>16036.237</v>
      </c>
      <c r="K19" s="3">
        <v>32121.698</v>
      </c>
      <c r="L19" s="4"/>
      <c r="M19" s="5">
        <v>3539793360</v>
      </c>
      <c r="N19" s="148"/>
      <c r="O19" s="140"/>
      <c r="P19" s="3">
        <v>16326.886</v>
      </c>
      <c r="Q19" s="3">
        <v>32701.99</v>
      </c>
      <c r="R19" s="4"/>
      <c r="S19" s="5">
        <v>3574445730</v>
      </c>
      <c r="T19" s="148"/>
      <c r="U19" s="126"/>
      <c r="V19" s="3">
        <v>18799.808</v>
      </c>
      <c r="W19" s="3">
        <v>37643.757</v>
      </c>
      <c r="X19" s="4"/>
      <c r="Y19" s="5">
        <v>4329971640</v>
      </c>
      <c r="Z19" s="148"/>
      <c r="AA19" s="126"/>
      <c r="AB19" s="89">
        <v>19143.16</v>
      </c>
      <c r="AC19" s="89">
        <v>38334.365</v>
      </c>
      <c r="AD19" s="49"/>
      <c r="AE19" s="90">
        <v>4382638086</v>
      </c>
      <c r="AF19" s="148"/>
    </row>
    <row r="20" spans="1:32" ht="12.75">
      <c r="A20" s="31" t="s">
        <v>60</v>
      </c>
      <c r="B20" s="78" t="s">
        <v>65</v>
      </c>
      <c r="C20" s="57"/>
      <c r="D20" s="91" t="s">
        <v>63</v>
      </c>
      <c r="E20" s="91" t="s">
        <v>63</v>
      </c>
      <c r="F20" s="4"/>
      <c r="G20" s="91" t="s">
        <v>64</v>
      </c>
      <c r="H20" s="148"/>
      <c r="I20" s="15"/>
      <c r="J20" s="91" t="s">
        <v>63</v>
      </c>
      <c r="K20" s="91" t="s">
        <v>63</v>
      </c>
      <c r="L20" s="4"/>
      <c r="M20" s="91" t="s">
        <v>64</v>
      </c>
      <c r="N20" s="148"/>
      <c r="O20" s="140"/>
      <c r="P20" s="91" t="s">
        <v>63</v>
      </c>
      <c r="Q20" s="91" t="s">
        <v>63</v>
      </c>
      <c r="R20" s="4"/>
      <c r="S20" s="91" t="s">
        <v>64</v>
      </c>
      <c r="T20" s="148"/>
      <c r="U20" s="126"/>
      <c r="V20" s="19">
        <v>3.824</v>
      </c>
      <c r="W20" s="19">
        <v>7.648</v>
      </c>
      <c r="X20" s="4"/>
      <c r="Y20" s="20">
        <v>6935</v>
      </c>
      <c r="Z20" s="148"/>
      <c r="AA20" s="126"/>
      <c r="AB20" s="105">
        <v>3.824</v>
      </c>
      <c r="AC20" s="105">
        <v>7.648</v>
      </c>
      <c r="AD20" s="49"/>
      <c r="AE20" s="111">
        <v>6954</v>
      </c>
      <c r="AF20" s="148"/>
    </row>
    <row r="21" spans="1:32" ht="12.75">
      <c r="A21" s="31" t="s">
        <v>22</v>
      </c>
      <c r="B21" s="78" t="s">
        <v>36</v>
      </c>
      <c r="C21" s="57"/>
      <c r="D21" s="19">
        <v>1191.348</v>
      </c>
      <c r="E21" s="19">
        <v>2382.696</v>
      </c>
      <c r="F21" s="17"/>
      <c r="G21" s="20">
        <v>18057342</v>
      </c>
      <c r="H21" s="148"/>
      <c r="I21" s="13"/>
      <c r="J21" s="19">
        <v>1191.348</v>
      </c>
      <c r="K21" s="19">
        <v>2382.696</v>
      </c>
      <c r="L21" s="17"/>
      <c r="M21" s="20">
        <v>18032460</v>
      </c>
      <c r="N21" s="148"/>
      <c r="O21" s="140"/>
      <c r="P21" s="19">
        <v>1194.168</v>
      </c>
      <c r="Q21" s="19">
        <v>2388.336</v>
      </c>
      <c r="R21" s="17"/>
      <c r="S21" s="20">
        <v>18101080</v>
      </c>
      <c r="T21" s="148"/>
      <c r="U21" s="126"/>
      <c r="V21" s="19">
        <v>2427.431</v>
      </c>
      <c r="W21" s="19">
        <v>4854.862</v>
      </c>
      <c r="X21" s="17"/>
      <c r="Y21" s="20">
        <v>16422810</v>
      </c>
      <c r="Z21" s="148"/>
      <c r="AA21" s="126"/>
      <c r="AB21" s="106">
        <v>2482.787</v>
      </c>
      <c r="AC21" s="106">
        <v>4965.574</v>
      </c>
      <c r="AD21" s="49"/>
      <c r="AE21" s="112">
        <v>16534050</v>
      </c>
      <c r="AF21" s="148"/>
    </row>
    <row r="22" spans="1:32" ht="12.75">
      <c r="A22" s="31" t="s">
        <v>23</v>
      </c>
      <c r="B22" s="78" t="s">
        <v>37</v>
      </c>
      <c r="C22" s="57"/>
      <c r="D22" s="19">
        <v>383.459</v>
      </c>
      <c r="E22" s="19">
        <v>766.918</v>
      </c>
      <c r="F22" s="17"/>
      <c r="G22" s="20">
        <v>8439228</v>
      </c>
      <c r="H22" s="148"/>
      <c r="I22" s="13"/>
      <c r="J22" s="19">
        <v>383.459</v>
      </c>
      <c r="K22" s="19">
        <v>766.918</v>
      </c>
      <c r="L22" s="17"/>
      <c r="M22" s="20">
        <v>8439895</v>
      </c>
      <c r="N22" s="148"/>
      <c r="O22" s="140"/>
      <c r="P22" s="19">
        <v>383.358</v>
      </c>
      <c r="Q22" s="19">
        <v>766.716</v>
      </c>
      <c r="R22" s="17"/>
      <c r="S22" s="20">
        <v>8422375</v>
      </c>
      <c r="T22" s="148"/>
      <c r="U22" s="126"/>
      <c r="V22" s="19">
        <v>482.366</v>
      </c>
      <c r="W22" s="19">
        <v>964.732</v>
      </c>
      <c r="X22" s="17"/>
      <c r="Y22" s="20">
        <v>8628600</v>
      </c>
      <c r="Z22" s="148"/>
      <c r="AA22" s="126"/>
      <c r="AB22" s="106">
        <v>559.054</v>
      </c>
      <c r="AC22" s="106">
        <v>1118.108</v>
      </c>
      <c r="AD22" s="49"/>
      <c r="AE22" s="112">
        <v>8876232</v>
      </c>
      <c r="AF22" s="148"/>
    </row>
    <row r="23" spans="1:32" ht="12.75">
      <c r="A23" s="31" t="s">
        <v>24</v>
      </c>
      <c r="B23" s="77" t="s">
        <v>38</v>
      </c>
      <c r="C23" s="57"/>
      <c r="D23" s="19">
        <v>1188.558</v>
      </c>
      <c r="E23" s="19">
        <v>2377.116</v>
      </c>
      <c r="F23" s="17"/>
      <c r="G23" s="20">
        <v>12371166</v>
      </c>
      <c r="H23" s="148"/>
      <c r="I23" s="13"/>
      <c r="J23" s="19">
        <v>1191.678</v>
      </c>
      <c r="K23" s="19">
        <v>2383.356</v>
      </c>
      <c r="L23" s="17"/>
      <c r="M23" s="20">
        <v>12380070</v>
      </c>
      <c r="N23" s="148"/>
      <c r="O23" s="140"/>
      <c r="P23" s="19">
        <v>1193.911</v>
      </c>
      <c r="Q23" s="19">
        <v>2387.822</v>
      </c>
      <c r="R23" s="17"/>
      <c r="S23" s="20">
        <v>12384085</v>
      </c>
      <c r="T23" s="148"/>
      <c r="U23" s="126"/>
      <c r="V23" s="19">
        <v>847.86</v>
      </c>
      <c r="W23" s="19">
        <v>1695.72</v>
      </c>
      <c r="X23" s="17"/>
      <c r="Y23" s="20">
        <v>5792550</v>
      </c>
      <c r="Z23" s="148"/>
      <c r="AA23" s="126"/>
      <c r="AB23" s="106">
        <v>880.244</v>
      </c>
      <c r="AC23" s="106">
        <v>1760.488</v>
      </c>
      <c r="AD23" s="49"/>
      <c r="AE23" s="112">
        <v>5957748</v>
      </c>
      <c r="AF23" s="148"/>
    </row>
    <row r="24" spans="1:32" ht="12.75">
      <c r="A24" s="31" t="s">
        <v>25</v>
      </c>
      <c r="B24" s="77" t="s">
        <v>39</v>
      </c>
      <c r="C24" s="57"/>
      <c r="D24" s="19">
        <v>150.96</v>
      </c>
      <c r="E24" s="19">
        <v>301.92</v>
      </c>
      <c r="F24" s="17"/>
      <c r="G24" s="20">
        <v>4319898</v>
      </c>
      <c r="H24" s="148"/>
      <c r="I24" s="13"/>
      <c r="J24" s="19">
        <v>150.96</v>
      </c>
      <c r="K24" s="19">
        <v>301.92</v>
      </c>
      <c r="L24" s="17"/>
      <c r="M24" s="20">
        <v>4309555</v>
      </c>
      <c r="N24" s="148"/>
      <c r="O24" s="140"/>
      <c r="P24" s="19">
        <v>154.074</v>
      </c>
      <c r="Q24" s="19">
        <v>308.148</v>
      </c>
      <c r="R24" s="17"/>
      <c r="S24" s="20">
        <v>4849755</v>
      </c>
      <c r="T24" s="148"/>
      <c r="U24" s="126"/>
      <c r="V24" s="19">
        <v>235.618</v>
      </c>
      <c r="W24" s="19">
        <v>471.236</v>
      </c>
      <c r="X24" s="17"/>
      <c r="Y24" s="20">
        <v>4631485</v>
      </c>
      <c r="Z24" s="148"/>
      <c r="AA24" s="126"/>
      <c r="AB24" s="106">
        <v>243.468</v>
      </c>
      <c r="AC24" s="106">
        <v>486.936</v>
      </c>
      <c r="AD24" s="49"/>
      <c r="AE24" s="112">
        <v>4649664</v>
      </c>
      <c r="AF24" s="148"/>
    </row>
    <row r="25" spans="1:32" ht="12.75">
      <c r="A25" s="31" t="s">
        <v>26</v>
      </c>
      <c r="B25" s="76" t="s">
        <v>40</v>
      </c>
      <c r="C25" s="57"/>
      <c r="D25" s="19">
        <v>185.293</v>
      </c>
      <c r="E25" s="19">
        <v>370.586</v>
      </c>
      <c r="F25" s="17"/>
      <c r="G25" s="20">
        <v>3249348</v>
      </c>
      <c r="H25" s="148"/>
      <c r="I25" s="13"/>
      <c r="J25" s="19">
        <v>185.293</v>
      </c>
      <c r="K25" s="19">
        <v>370.586</v>
      </c>
      <c r="L25" s="17"/>
      <c r="M25" s="20">
        <v>3240470</v>
      </c>
      <c r="N25" s="148"/>
      <c r="O25" s="140"/>
      <c r="P25" s="19">
        <v>185.293</v>
      </c>
      <c r="Q25" s="19">
        <v>370.586</v>
      </c>
      <c r="R25" s="17"/>
      <c r="S25" s="20">
        <v>3240470</v>
      </c>
      <c r="T25" s="148"/>
      <c r="U25" s="126"/>
      <c r="V25" s="19">
        <v>1.606</v>
      </c>
      <c r="W25" s="19">
        <v>3.212</v>
      </c>
      <c r="X25" s="17"/>
      <c r="Y25" s="20">
        <v>22995</v>
      </c>
      <c r="Z25" s="148"/>
      <c r="AA25" s="126"/>
      <c r="AB25" s="106">
        <v>1.606</v>
      </c>
      <c r="AC25" s="106">
        <v>3.212</v>
      </c>
      <c r="AD25" s="49"/>
      <c r="AE25" s="112">
        <v>23058</v>
      </c>
      <c r="AF25" s="148"/>
    </row>
    <row r="26" spans="1:32" ht="12.75">
      <c r="A26" s="31" t="s">
        <v>61</v>
      </c>
      <c r="B26" s="102" t="s">
        <v>66</v>
      </c>
      <c r="C26" s="57"/>
      <c r="D26" s="91" t="s">
        <v>63</v>
      </c>
      <c r="E26" s="91" t="s">
        <v>63</v>
      </c>
      <c r="F26" s="17"/>
      <c r="G26" s="91" t="s">
        <v>64</v>
      </c>
      <c r="H26" s="148"/>
      <c r="I26" s="13"/>
      <c r="J26" s="91" t="s">
        <v>63</v>
      </c>
      <c r="K26" s="91" t="s">
        <v>63</v>
      </c>
      <c r="L26" s="17"/>
      <c r="M26" s="91" t="s">
        <v>64</v>
      </c>
      <c r="N26" s="148"/>
      <c r="O26" s="140"/>
      <c r="P26" s="91" t="s">
        <v>63</v>
      </c>
      <c r="Q26" s="91" t="s">
        <v>63</v>
      </c>
      <c r="R26" s="17"/>
      <c r="S26" s="91" t="s">
        <v>64</v>
      </c>
      <c r="T26" s="148"/>
      <c r="U26" s="126"/>
      <c r="V26" s="19">
        <v>3.085</v>
      </c>
      <c r="W26" s="19">
        <v>6.17</v>
      </c>
      <c r="X26" s="17"/>
      <c r="Y26" s="20">
        <v>248200</v>
      </c>
      <c r="Z26" s="148"/>
      <c r="AA26" s="126"/>
      <c r="AB26" s="106">
        <v>3.085</v>
      </c>
      <c r="AC26" s="106">
        <v>6.17</v>
      </c>
      <c r="AD26" s="49"/>
      <c r="AE26" s="112">
        <v>248880</v>
      </c>
      <c r="AF26" s="148"/>
    </row>
    <row r="27" spans="1:32" ht="12.75">
      <c r="A27" s="31" t="s">
        <v>62</v>
      </c>
      <c r="B27" s="102" t="s">
        <v>67</v>
      </c>
      <c r="C27" s="57"/>
      <c r="D27" s="91" t="s">
        <v>63</v>
      </c>
      <c r="E27" s="91" t="s">
        <v>63</v>
      </c>
      <c r="F27" s="17"/>
      <c r="G27" s="91" t="s">
        <v>64</v>
      </c>
      <c r="H27" s="148"/>
      <c r="I27" s="13"/>
      <c r="J27" s="91" t="s">
        <v>63</v>
      </c>
      <c r="K27" s="91" t="s">
        <v>63</v>
      </c>
      <c r="L27" s="17"/>
      <c r="M27" s="91" t="s">
        <v>64</v>
      </c>
      <c r="N27" s="148"/>
      <c r="O27" s="140"/>
      <c r="P27" s="91" t="s">
        <v>63</v>
      </c>
      <c r="Q27" s="91" t="s">
        <v>63</v>
      </c>
      <c r="R27" s="17"/>
      <c r="S27" s="91" t="s">
        <v>64</v>
      </c>
      <c r="T27" s="148"/>
      <c r="U27" s="126"/>
      <c r="V27" s="19">
        <v>0.3</v>
      </c>
      <c r="W27" s="19">
        <v>0.6</v>
      </c>
      <c r="X27" s="17"/>
      <c r="Y27" s="20">
        <v>730</v>
      </c>
      <c r="Z27" s="148"/>
      <c r="AA27" s="126"/>
      <c r="AB27" s="106">
        <v>101.938</v>
      </c>
      <c r="AC27" s="106">
        <v>204.016</v>
      </c>
      <c r="AD27" s="49"/>
      <c r="AE27" s="112">
        <v>851682</v>
      </c>
      <c r="AF27" s="148"/>
    </row>
    <row r="28" spans="1:32" ht="12.75">
      <c r="A28" s="31" t="s">
        <v>27</v>
      </c>
      <c r="B28" s="71" t="s">
        <v>41</v>
      </c>
      <c r="C28" s="57"/>
      <c r="D28" s="19">
        <v>0.68</v>
      </c>
      <c r="E28" s="19">
        <v>1.36</v>
      </c>
      <c r="F28" s="17"/>
      <c r="G28" s="20">
        <v>1098</v>
      </c>
      <c r="H28" s="148"/>
      <c r="I28" s="13"/>
      <c r="J28" s="19">
        <v>0.68</v>
      </c>
      <c r="K28" s="19">
        <v>1.36</v>
      </c>
      <c r="L28" s="17"/>
      <c r="M28" s="20">
        <v>1095</v>
      </c>
      <c r="N28" s="148"/>
      <c r="O28" s="140"/>
      <c r="P28" s="19">
        <v>0.254</v>
      </c>
      <c r="Q28" s="19">
        <v>0.508</v>
      </c>
      <c r="R28" s="17"/>
      <c r="S28" s="20">
        <v>365</v>
      </c>
      <c r="T28" s="148"/>
      <c r="U28" s="126"/>
      <c r="V28" s="19">
        <v>0.254</v>
      </c>
      <c r="W28" s="19">
        <v>0.508</v>
      </c>
      <c r="X28" s="17"/>
      <c r="Y28" s="20">
        <v>365</v>
      </c>
      <c r="Z28" s="148"/>
      <c r="AA28" s="126"/>
      <c r="AB28" s="106">
        <v>0.254</v>
      </c>
      <c r="AC28" s="106">
        <v>0.508</v>
      </c>
      <c r="AD28" s="49"/>
      <c r="AE28" s="112">
        <v>366</v>
      </c>
      <c r="AF28" s="148"/>
    </row>
    <row r="29" spans="1:32" ht="12.75">
      <c r="A29" s="31" t="s">
        <v>28</v>
      </c>
      <c r="B29" s="71" t="s">
        <v>42</v>
      </c>
      <c r="C29" s="57"/>
      <c r="D29" s="19">
        <v>25.464</v>
      </c>
      <c r="E29" s="19">
        <v>63.352</v>
      </c>
      <c r="F29" s="17"/>
      <c r="G29" s="20">
        <v>281820</v>
      </c>
      <c r="H29" s="148"/>
      <c r="I29" s="13"/>
      <c r="J29" s="19">
        <v>25.534</v>
      </c>
      <c r="K29" s="19">
        <v>63.492</v>
      </c>
      <c r="L29" s="17"/>
      <c r="M29" s="20">
        <v>281050</v>
      </c>
      <c r="N29" s="148"/>
      <c r="O29" s="140"/>
      <c r="P29" s="19">
        <v>25.94</v>
      </c>
      <c r="Q29" s="19">
        <v>63.197</v>
      </c>
      <c r="R29" s="17"/>
      <c r="S29" s="20">
        <v>316090</v>
      </c>
      <c r="T29" s="148"/>
      <c r="U29" s="126"/>
      <c r="V29" s="19">
        <v>21.255</v>
      </c>
      <c r="W29" s="19">
        <v>48.51</v>
      </c>
      <c r="X29" s="17"/>
      <c r="Y29" s="20">
        <v>198195</v>
      </c>
      <c r="Z29" s="148"/>
      <c r="AA29" s="126"/>
      <c r="AB29" s="106">
        <v>21.16</v>
      </c>
      <c r="AC29" s="106">
        <v>48.062</v>
      </c>
      <c r="AD29" s="49"/>
      <c r="AE29" s="112">
        <v>197640</v>
      </c>
      <c r="AF29" s="148"/>
    </row>
    <row r="30" spans="1:32" ht="12.75">
      <c r="A30" s="171" t="s">
        <v>76</v>
      </c>
      <c r="B30" s="172"/>
      <c r="C30" s="58"/>
      <c r="D30" s="3">
        <f>D21+D22+D23+D24+D25+D28+D29</f>
        <v>3125.7619999999997</v>
      </c>
      <c r="E30" s="3">
        <f>E21+E22+E23+E24+E25+E28+E29</f>
        <v>6263.947999999999</v>
      </c>
      <c r="F30" s="4"/>
      <c r="G30" s="5">
        <f>G21+G22+G23+G24+G25+G28+G29</f>
        <v>46719900</v>
      </c>
      <c r="H30" s="154"/>
      <c r="I30" s="14"/>
      <c r="J30" s="3">
        <f>J21+J22+J23+J24+J25+J28+J29</f>
        <v>3128.952</v>
      </c>
      <c r="K30" s="3">
        <f>K21+K22+K23+K24+K25+K28+K29</f>
        <v>6270.328</v>
      </c>
      <c r="L30" s="4"/>
      <c r="M30" s="5">
        <f>M21+M22+M23+M24+M25+M28+M29</f>
        <v>46684595</v>
      </c>
      <c r="N30" s="154"/>
      <c r="O30" s="140"/>
      <c r="P30" s="3">
        <f>P21+P22+P23+P24+P25+P28+P29</f>
        <v>3136.998</v>
      </c>
      <c r="Q30" s="3">
        <f>Q21+Q22+Q23+Q24+Q25+Q28+Q29</f>
        <v>6285.313</v>
      </c>
      <c r="R30" s="4"/>
      <c r="S30" s="5">
        <f>S21+S22+S23+S24+S25+S28+S29</f>
        <v>47314220</v>
      </c>
      <c r="T30" s="154"/>
      <c r="U30" s="126"/>
      <c r="V30" s="3">
        <f>V20+V21+V22+V23+V24+V25+V26+V27+V28+V29</f>
        <v>4023.5990000000006</v>
      </c>
      <c r="W30" s="3">
        <f>W20+W21+W22+W23+W24+W25+W26+W27+W28+W29</f>
        <v>8053.198000000001</v>
      </c>
      <c r="X30" s="4"/>
      <c r="Y30" s="5">
        <f>Y20+Y21+Y22+Y23+Y24+Y25+Y26+Y27+Y28+Y29</f>
        <v>35952865</v>
      </c>
      <c r="Z30" s="154"/>
      <c r="AA30" s="126"/>
      <c r="AB30" s="3">
        <f>SUBTOTAL(9,AB20:AB29)</f>
        <v>4297.42</v>
      </c>
      <c r="AC30" s="3">
        <f>SUBTOTAL(9,AC20:AC29)</f>
        <v>8600.722</v>
      </c>
      <c r="AD30" s="50"/>
      <c r="AE30" s="5">
        <f>SUBTOTAL(9,AE20:AE29)</f>
        <v>37346274</v>
      </c>
      <c r="AF30" s="148"/>
    </row>
    <row r="31" spans="1:32" ht="15">
      <c r="A31" s="40"/>
      <c r="B31" s="41"/>
      <c r="C31" s="60"/>
      <c r="D31" s="38"/>
      <c r="E31" s="21"/>
      <c r="F31" s="17"/>
      <c r="G31" s="22"/>
      <c r="H31" s="22"/>
      <c r="I31" s="13"/>
      <c r="J31" s="21"/>
      <c r="K31" s="21"/>
      <c r="L31" s="17"/>
      <c r="M31" s="22"/>
      <c r="N31" s="134"/>
      <c r="O31" s="138"/>
      <c r="P31" s="84"/>
      <c r="Q31" s="21"/>
      <c r="R31" s="17"/>
      <c r="S31" s="22"/>
      <c r="T31" s="22"/>
      <c r="U31" s="124"/>
      <c r="V31" s="84"/>
      <c r="W31" s="21"/>
      <c r="X31" s="17"/>
      <c r="Y31" s="22"/>
      <c r="Z31" s="22"/>
      <c r="AA31" s="124"/>
      <c r="AB31" s="107"/>
      <c r="AC31" s="107"/>
      <c r="AD31" s="49"/>
      <c r="AE31" s="113"/>
      <c r="AF31" s="115"/>
    </row>
    <row r="32" spans="1:32" ht="15">
      <c r="A32" s="42"/>
      <c r="B32" s="52" t="s">
        <v>2</v>
      </c>
      <c r="C32" s="61"/>
      <c r="D32" s="39">
        <v>135294.841</v>
      </c>
      <c r="E32" s="6">
        <v>277822.494</v>
      </c>
      <c r="F32" s="7"/>
      <c r="G32" s="8">
        <v>56483471916</v>
      </c>
      <c r="H32" s="8">
        <v>2711355450</v>
      </c>
      <c r="I32" s="15"/>
      <c r="J32" s="6">
        <v>135358.667</v>
      </c>
      <c r="K32" s="6">
        <v>278042.61</v>
      </c>
      <c r="L32" s="7"/>
      <c r="M32" s="8">
        <v>56520774505</v>
      </c>
      <c r="N32" s="8">
        <v>2710827260</v>
      </c>
      <c r="O32" s="141"/>
      <c r="P32" s="6">
        <v>135585.691</v>
      </c>
      <c r="Q32" s="6">
        <v>278580.205</v>
      </c>
      <c r="R32" s="7"/>
      <c r="S32" s="8">
        <v>56603273630</v>
      </c>
      <c r="T32" s="114">
        <v>2735158160</v>
      </c>
      <c r="U32" s="127"/>
      <c r="V32" s="6">
        <v>141029.719</v>
      </c>
      <c r="W32" s="6">
        <v>289521.748</v>
      </c>
      <c r="X32" s="7"/>
      <c r="Y32" s="8">
        <v>57409995170</v>
      </c>
      <c r="Z32" s="114">
        <v>2638832470</v>
      </c>
      <c r="AA32" s="127"/>
      <c r="AB32" s="108">
        <v>141687.497</v>
      </c>
      <c r="AC32" s="108">
        <v>290963.514</v>
      </c>
      <c r="AD32" s="51"/>
      <c r="AE32" s="114">
        <v>57296572026</v>
      </c>
      <c r="AF32" s="116">
        <f>SUBTOTAL(9,AF8:AF10)</f>
        <v>2633211156</v>
      </c>
    </row>
    <row r="33" spans="2:31" ht="12.75">
      <c r="B33" s="23"/>
      <c r="C33" s="23"/>
      <c r="D33" s="24"/>
      <c r="E33" s="23"/>
      <c r="F33" s="23"/>
      <c r="G33" s="23"/>
      <c r="H33" s="23"/>
      <c r="I33" s="25"/>
      <c r="J33" s="23"/>
      <c r="K33" s="23"/>
      <c r="L33" s="23"/>
      <c r="M33" s="23"/>
      <c r="N33" s="26"/>
      <c r="O33" s="142"/>
      <c r="P33" s="142"/>
      <c r="Q33" s="142"/>
      <c r="R33" s="142"/>
      <c r="S33" s="142"/>
      <c r="T33" s="142"/>
      <c r="U33" s="128"/>
      <c r="V33" s="128"/>
      <c r="W33" s="128"/>
      <c r="X33" s="128"/>
      <c r="Y33" s="128"/>
      <c r="Z33" s="128"/>
      <c r="AA33" s="128"/>
      <c r="AB33" s="10"/>
      <c r="AC33" s="10"/>
      <c r="AD33" s="10"/>
      <c r="AE33" s="10"/>
    </row>
    <row r="34" spans="1:31" ht="12.75">
      <c r="A34" s="43" t="s">
        <v>1</v>
      </c>
      <c r="B34" s="44"/>
      <c r="C34" s="44"/>
      <c r="D34" s="45"/>
      <c r="E34" s="46"/>
      <c r="F34" s="46"/>
      <c r="G34" s="47"/>
      <c r="H34" s="46"/>
      <c r="I34" s="46"/>
      <c r="J34" s="46"/>
      <c r="K34" s="46"/>
      <c r="L34" s="46"/>
      <c r="M34" s="46"/>
      <c r="N34" s="11"/>
      <c r="O34" s="143"/>
      <c r="P34" s="143"/>
      <c r="Q34" s="143"/>
      <c r="R34" s="143"/>
      <c r="S34" s="143"/>
      <c r="T34" s="143"/>
      <c r="AB34" s="10"/>
      <c r="AC34" s="10"/>
      <c r="AD34" s="10"/>
      <c r="AE34" s="10"/>
    </row>
    <row r="35" spans="1:31" ht="12.75">
      <c r="A35" s="64" t="s">
        <v>51</v>
      </c>
      <c r="B35" s="81"/>
      <c r="C35" s="81"/>
      <c r="D35" s="82"/>
      <c r="E35" s="82"/>
      <c r="F35" s="82"/>
      <c r="G35" s="83"/>
      <c r="H35" s="82"/>
      <c r="I35" s="82"/>
      <c r="J35" s="82"/>
      <c r="K35" s="82"/>
      <c r="L35" s="82"/>
      <c r="M35" s="82"/>
      <c r="N35" s="83"/>
      <c r="O35" s="144"/>
      <c r="P35" s="144"/>
      <c r="Q35" s="144"/>
      <c r="R35" s="144"/>
      <c r="S35" s="144"/>
      <c r="T35" s="144"/>
      <c r="AB35" s="10"/>
      <c r="AC35" s="10"/>
      <c r="AD35" s="10"/>
      <c r="AE35" s="10"/>
    </row>
    <row r="36" spans="1:31" ht="12.75">
      <c r="A36" s="175" t="s">
        <v>68</v>
      </c>
      <c r="B36" s="161"/>
      <c r="C36" s="161"/>
      <c r="D36" s="161"/>
      <c r="E36" s="161"/>
      <c r="F36" s="161"/>
      <c r="G36" s="161"/>
      <c r="H36" s="161"/>
      <c r="I36" s="161"/>
      <c r="J36" s="161"/>
      <c r="K36" s="161"/>
      <c r="L36" s="161"/>
      <c r="M36" s="161"/>
      <c r="N36" s="161"/>
      <c r="O36" s="145"/>
      <c r="P36" s="145"/>
      <c r="Q36" s="145"/>
      <c r="R36" s="145"/>
      <c r="S36" s="145"/>
      <c r="T36" s="145"/>
      <c r="U36" s="129"/>
      <c r="V36" s="129"/>
      <c r="W36" s="129"/>
      <c r="X36" s="129"/>
      <c r="Y36" s="129"/>
      <c r="Z36" s="129"/>
      <c r="AA36" s="129"/>
      <c r="AB36" s="10"/>
      <c r="AC36" s="10"/>
      <c r="AD36" s="10"/>
      <c r="AE36" s="10"/>
    </row>
    <row r="37" spans="1:27" ht="12.75">
      <c r="A37" s="67" t="s">
        <v>52</v>
      </c>
      <c r="B37" s="67"/>
      <c r="C37" s="67"/>
      <c r="D37" s="67"/>
      <c r="E37" s="67"/>
      <c r="F37" s="67"/>
      <c r="G37" s="67"/>
      <c r="H37" s="67"/>
      <c r="I37" s="67"/>
      <c r="J37" s="67"/>
      <c r="K37" s="67"/>
      <c r="L37" s="65"/>
      <c r="M37" s="65"/>
      <c r="N37" s="67"/>
      <c r="O37" s="146"/>
      <c r="P37" s="146"/>
      <c r="Q37" s="146"/>
      <c r="R37" s="146"/>
      <c r="S37" s="146"/>
      <c r="T37" s="146"/>
      <c r="U37" s="130"/>
      <c r="V37" s="130"/>
      <c r="W37" s="130"/>
      <c r="X37" s="130"/>
      <c r="Y37" s="130"/>
      <c r="Z37" s="130"/>
      <c r="AA37" s="130"/>
    </row>
    <row r="38" spans="1:29" ht="12.75">
      <c r="A38" s="160" t="s">
        <v>69</v>
      </c>
      <c r="B38" s="161"/>
      <c r="C38" s="161"/>
      <c r="D38" s="161"/>
      <c r="E38" s="161"/>
      <c r="F38" s="161"/>
      <c r="G38" s="161"/>
      <c r="H38" s="161"/>
      <c r="I38" s="161"/>
      <c r="J38" s="161"/>
      <c r="K38" s="161"/>
      <c r="L38" s="161"/>
      <c r="M38" s="161"/>
      <c r="N38" s="161"/>
      <c r="O38" s="145"/>
      <c r="P38" s="145"/>
      <c r="Q38" s="145"/>
      <c r="R38" s="145"/>
      <c r="S38" s="145"/>
      <c r="T38" s="145"/>
      <c r="U38" s="129"/>
      <c r="V38" s="129"/>
      <c r="W38" s="129"/>
      <c r="X38" s="129"/>
      <c r="Y38" s="129"/>
      <c r="Z38" s="129"/>
      <c r="AA38" s="129"/>
      <c r="AB38" s="63"/>
      <c r="AC38" s="10"/>
    </row>
    <row r="39" spans="1:28" ht="12.75">
      <c r="A39" s="65" t="s">
        <v>53</v>
      </c>
      <c r="B39" s="64"/>
      <c r="C39" s="69"/>
      <c r="D39" s="68"/>
      <c r="E39" s="68"/>
      <c r="F39" s="66"/>
      <c r="G39" s="64"/>
      <c r="H39" s="66"/>
      <c r="I39" s="66"/>
      <c r="J39" s="65"/>
      <c r="K39" s="65"/>
      <c r="L39" s="65"/>
      <c r="M39" s="65"/>
      <c r="N39" s="64"/>
      <c r="O39" s="147"/>
      <c r="P39" s="147"/>
      <c r="Q39" s="147"/>
      <c r="R39" s="147"/>
      <c r="S39" s="147"/>
      <c r="T39" s="147"/>
      <c r="U39" s="131"/>
      <c r="V39" s="131"/>
      <c r="W39" s="131"/>
      <c r="X39" s="131"/>
      <c r="Y39" s="131"/>
      <c r="Z39" s="131"/>
      <c r="AA39" s="131"/>
      <c r="AB39" s="10"/>
    </row>
    <row r="40" spans="1:29" ht="12.75">
      <c r="A40" s="160" t="s">
        <v>70</v>
      </c>
      <c r="B40" s="161"/>
      <c r="C40" s="161"/>
      <c r="D40" s="161"/>
      <c r="E40" s="161"/>
      <c r="F40" s="161"/>
      <c r="G40" s="161"/>
      <c r="H40" s="161"/>
      <c r="I40" s="161"/>
      <c r="J40" s="161"/>
      <c r="K40" s="161"/>
      <c r="L40" s="161"/>
      <c r="M40" s="161"/>
      <c r="N40" s="161"/>
      <c r="O40" s="145"/>
      <c r="P40" s="145"/>
      <c r="Q40" s="145"/>
      <c r="R40" s="145"/>
      <c r="S40" s="145"/>
      <c r="T40" s="145"/>
      <c r="U40" s="129"/>
      <c r="V40" s="129"/>
      <c r="W40" s="129"/>
      <c r="X40" s="129"/>
      <c r="Y40" s="129"/>
      <c r="Z40" s="129"/>
      <c r="AA40" s="129"/>
      <c r="AB40" s="63"/>
      <c r="AC40" s="10"/>
    </row>
    <row r="41" spans="1:29" ht="12.75">
      <c r="A41" s="177" t="s">
        <v>71</v>
      </c>
      <c r="B41" s="161"/>
      <c r="C41" s="161"/>
      <c r="D41" s="161"/>
      <c r="E41" s="161"/>
      <c r="F41" s="161"/>
      <c r="G41" s="161"/>
      <c r="H41" s="161"/>
      <c r="I41" s="161"/>
      <c r="J41" s="161"/>
      <c r="K41" s="161"/>
      <c r="L41" s="161"/>
      <c r="M41" s="161"/>
      <c r="N41" s="161"/>
      <c r="O41" s="145"/>
      <c r="P41" s="145"/>
      <c r="Q41" s="145"/>
      <c r="R41" s="145"/>
      <c r="S41" s="145"/>
      <c r="T41" s="145"/>
      <c r="U41" s="129"/>
      <c r="V41" s="129"/>
      <c r="W41" s="129"/>
      <c r="X41" s="129"/>
      <c r="Y41" s="129"/>
      <c r="Z41" s="129"/>
      <c r="AA41" s="129"/>
      <c r="AB41" s="63"/>
      <c r="AC41" s="10"/>
    </row>
    <row r="42" spans="1:29" ht="12.75">
      <c r="A42" s="178" t="s">
        <v>74</v>
      </c>
      <c r="B42" s="179"/>
      <c r="C42" s="179"/>
      <c r="D42" s="179"/>
      <c r="E42" s="179"/>
      <c r="F42" s="179"/>
      <c r="G42" s="179"/>
      <c r="H42" s="179"/>
      <c r="I42" s="179"/>
      <c r="J42" s="179"/>
      <c r="K42" s="179"/>
      <c r="L42" s="179"/>
      <c r="M42" s="179"/>
      <c r="N42" s="179"/>
      <c r="O42" s="145"/>
      <c r="P42" s="145"/>
      <c r="Q42" s="145"/>
      <c r="R42" s="145"/>
      <c r="S42" s="145"/>
      <c r="T42" s="145"/>
      <c r="U42" s="129"/>
      <c r="V42" s="129"/>
      <c r="W42" s="129"/>
      <c r="X42" s="129"/>
      <c r="Y42" s="129"/>
      <c r="Z42" s="129"/>
      <c r="AA42" s="129"/>
      <c r="AB42" s="63"/>
      <c r="AC42" s="10"/>
    </row>
    <row r="43" spans="1:29" ht="12.75">
      <c r="A43" s="109"/>
      <c r="B43" s="109"/>
      <c r="C43" s="109"/>
      <c r="D43" s="109"/>
      <c r="E43" s="109"/>
      <c r="F43" s="109"/>
      <c r="G43" s="109"/>
      <c r="H43" s="109"/>
      <c r="I43" s="109"/>
      <c r="J43" s="109"/>
      <c r="K43" s="110"/>
      <c r="L43" s="110"/>
      <c r="M43" s="110"/>
      <c r="N43" s="110"/>
      <c r="O43" s="110"/>
      <c r="P43" s="110"/>
      <c r="Q43" s="110"/>
      <c r="R43" s="110"/>
      <c r="S43" s="110"/>
      <c r="T43" s="110"/>
      <c r="U43" s="132"/>
      <c r="V43" s="132"/>
      <c r="W43" s="132"/>
      <c r="X43" s="132"/>
      <c r="Y43" s="132"/>
      <c r="Z43" s="132"/>
      <c r="AA43" s="132"/>
      <c r="AB43" s="63"/>
      <c r="AC43" s="10"/>
    </row>
    <row r="44" spans="1:29" s="11" customFormat="1" ht="12.75">
      <c r="A44" s="48"/>
      <c r="B44" s="48"/>
      <c r="C44" s="48"/>
      <c r="D44" s="48"/>
      <c r="E44" s="48"/>
      <c r="F44" s="48"/>
      <c r="G44" s="48"/>
      <c r="H44" s="48"/>
      <c r="I44" s="48"/>
      <c r="J44" s="48"/>
      <c r="K44" s="62"/>
      <c r="L44" s="62"/>
      <c r="M44" s="62"/>
      <c r="N44" s="62"/>
      <c r="O44" s="110"/>
      <c r="P44" s="110"/>
      <c r="Q44" s="110"/>
      <c r="R44" s="110"/>
      <c r="S44" s="110"/>
      <c r="T44" s="110"/>
      <c r="U44" s="132"/>
      <c r="V44" s="132"/>
      <c r="W44" s="132"/>
      <c r="X44" s="132"/>
      <c r="Y44" s="132"/>
      <c r="Z44" s="132"/>
      <c r="AA44" s="132"/>
      <c r="AB44" s="63"/>
      <c r="AC44" s="10"/>
    </row>
    <row r="45" spans="1:29" s="11" customFormat="1" ht="12.75">
      <c r="A45" s="48"/>
      <c r="B45" s="48"/>
      <c r="C45" s="48"/>
      <c r="D45" s="48"/>
      <c r="E45" s="48"/>
      <c r="F45" s="48"/>
      <c r="G45" s="48"/>
      <c r="H45" s="48"/>
      <c r="I45" s="48"/>
      <c r="J45" s="48"/>
      <c r="K45" s="62"/>
      <c r="L45" s="62"/>
      <c r="M45" s="62"/>
      <c r="N45" s="62"/>
      <c r="O45" s="110"/>
      <c r="P45" s="110"/>
      <c r="Q45" s="110"/>
      <c r="R45" s="110"/>
      <c r="S45" s="110"/>
      <c r="T45" s="110"/>
      <c r="U45" s="132"/>
      <c r="V45" s="132"/>
      <c r="W45" s="132"/>
      <c r="X45" s="132"/>
      <c r="Y45" s="132"/>
      <c r="Z45" s="132"/>
      <c r="AA45" s="132"/>
      <c r="AB45" s="63"/>
      <c r="AC45" s="10"/>
    </row>
    <row r="46" spans="15:31" ht="12.75">
      <c r="O46" s="143"/>
      <c r="P46" s="143"/>
      <c r="Q46" s="143"/>
      <c r="R46" s="143"/>
      <c r="S46" s="143"/>
      <c r="T46" s="143"/>
      <c r="AB46" s="10"/>
      <c r="AC46" s="10"/>
      <c r="AD46" s="10"/>
      <c r="AE46" s="10"/>
    </row>
    <row r="47" spans="1:31" ht="12.75">
      <c r="A47" s="48"/>
      <c r="O47" s="143"/>
      <c r="P47" s="143"/>
      <c r="Q47" s="143"/>
      <c r="R47" s="143"/>
      <c r="S47" s="143"/>
      <c r="T47" s="143"/>
      <c r="AB47" s="10"/>
      <c r="AC47" s="10"/>
      <c r="AD47" s="10"/>
      <c r="AE47" s="10"/>
    </row>
    <row r="48" spans="1:31" ht="15">
      <c r="A48" s="96" t="s">
        <v>55</v>
      </c>
      <c r="B48" s="99" t="s">
        <v>58</v>
      </c>
      <c r="D48" s="157" t="s">
        <v>54</v>
      </c>
      <c r="E48" s="158"/>
      <c r="F48" s="158"/>
      <c r="G48" s="158"/>
      <c r="H48" s="159"/>
      <c r="J48" s="157" t="s">
        <v>72</v>
      </c>
      <c r="K48" s="158"/>
      <c r="L48" s="158"/>
      <c r="M48" s="158"/>
      <c r="N48" s="159"/>
      <c r="O48" s="143"/>
      <c r="P48" s="157" t="s">
        <v>73</v>
      </c>
      <c r="Q48" s="158"/>
      <c r="R48" s="158"/>
      <c r="S48" s="158"/>
      <c r="T48" s="159"/>
      <c r="V48" s="157" t="s">
        <v>75</v>
      </c>
      <c r="W48" s="158"/>
      <c r="X48" s="158"/>
      <c r="Y48" s="158"/>
      <c r="Z48" s="159"/>
      <c r="AC48" s="10"/>
      <c r="AD48" s="10"/>
      <c r="AE48" s="10"/>
    </row>
    <row r="49" spans="1:31" ht="14.25">
      <c r="A49" s="97" t="s">
        <v>56</v>
      </c>
      <c r="B49" s="100" t="s">
        <v>56</v>
      </c>
      <c r="D49" s="162" t="s">
        <v>45</v>
      </c>
      <c r="E49" s="163"/>
      <c r="F49" s="9"/>
      <c r="G49" s="164" t="s">
        <v>8</v>
      </c>
      <c r="H49" s="165"/>
      <c r="J49" s="162" t="s">
        <v>45</v>
      </c>
      <c r="K49" s="163"/>
      <c r="L49" s="9"/>
      <c r="M49" s="164" t="s">
        <v>8</v>
      </c>
      <c r="N49" s="165"/>
      <c r="O49" s="143"/>
      <c r="P49" s="162" t="s">
        <v>45</v>
      </c>
      <c r="Q49" s="163"/>
      <c r="R49" s="9"/>
      <c r="S49" s="164" t="s">
        <v>8</v>
      </c>
      <c r="T49" s="165"/>
      <c r="V49" s="162" t="s">
        <v>45</v>
      </c>
      <c r="W49" s="163"/>
      <c r="X49" s="9"/>
      <c r="Y49" s="164" t="s">
        <v>8</v>
      </c>
      <c r="Z49" s="165"/>
      <c r="AC49" s="10"/>
      <c r="AD49" s="10"/>
      <c r="AE49" s="10"/>
    </row>
    <row r="50" spans="1:26" ht="12.75">
      <c r="A50" s="98" t="s">
        <v>57</v>
      </c>
      <c r="B50" s="101" t="s">
        <v>59</v>
      </c>
      <c r="D50" s="16" t="s">
        <v>4</v>
      </c>
      <c r="E50" s="16" t="s">
        <v>5</v>
      </c>
      <c r="F50" s="17"/>
      <c r="G50" s="18" t="s">
        <v>50</v>
      </c>
      <c r="H50" s="18" t="s">
        <v>3</v>
      </c>
      <c r="J50" s="16" t="s">
        <v>4</v>
      </c>
      <c r="K50" s="16" t="s">
        <v>5</v>
      </c>
      <c r="L50" s="17"/>
      <c r="M50" s="18" t="s">
        <v>50</v>
      </c>
      <c r="N50" s="18" t="s">
        <v>3</v>
      </c>
      <c r="O50" s="143"/>
      <c r="P50" s="16" t="s">
        <v>4</v>
      </c>
      <c r="Q50" s="16" t="s">
        <v>5</v>
      </c>
      <c r="R50" s="17"/>
      <c r="S50" s="18" t="s">
        <v>50</v>
      </c>
      <c r="T50" s="18" t="s">
        <v>3</v>
      </c>
      <c r="V50" s="16" t="s">
        <v>4</v>
      </c>
      <c r="W50" s="16" t="s">
        <v>5</v>
      </c>
      <c r="X50" s="17"/>
      <c r="Y50" s="18" t="s">
        <v>50</v>
      </c>
      <c r="Z50" s="18" t="s">
        <v>3</v>
      </c>
    </row>
    <row r="51" spans="1:26" ht="12.75">
      <c r="A51" s="70" t="s">
        <v>13</v>
      </c>
      <c r="B51" s="72" t="s">
        <v>30</v>
      </c>
      <c r="D51" s="19">
        <f aca="true" t="shared" si="0" ref="D51:E54">J8-D8</f>
        <v>0</v>
      </c>
      <c r="E51" s="19">
        <f t="shared" si="0"/>
        <v>14.962999999999738</v>
      </c>
      <c r="F51" s="17"/>
      <c r="G51" s="20">
        <f aca="true" t="shared" si="1" ref="G51:H54">M8-G8</f>
        <v>69282763</v>
      </c>
      <c r="H51" s="20">
        <f t="shared" si="1"/>
        <v>-14390054</v>
      </c>
      <c r="J51" s="19">
        <f aca="true" t="shared" si="2" ref="J51:J62">P8-J8</f>
        <v>0</v>
      </c>
      <c r="K51" s="19">
        <f aca="true" t="shared" si="3" ref="K51:K62">Q8-K8</f>
        <v>5.079999999999927</v>
      </c>
      <c r="L51" s="17"/>
      <c r="M51" s="20">
        <f aca="true" t="shared" si="4" ref="M51:M62">S8-M8</f>
        <v>171821195</v>
      </c>
      <c r="N51" s="20">
        <f>T8-N8</f>
        <v>34996565</v>
      </c>
      <c r="O51" s="143"/>
      <c r="P51" s="19">
        <f aca="true" t="shared" si="5" ref="P51:P62">V8-P8</f>
        <v>0</v>
      </c>
      <c r="Q51" s="19">
        <f aca="true" t="shared" si="6" ref="Q51:Q62">W8-Q8</f>
        <v>2.637000000000171</v>
      </c>
      <c r="R51" s="17"/>
      <c r="S51" s="20">
        <f aca="true" t="shared" si="7" ref="S51:S62">Y8-S8</f>
        <v>-13875110</v>
      </c>
      <c r="T51" s="20">
        <f>Z8-T8</f>
        <v>-13290015</v>
      </c>
      <c r="V51" s="19">
        <f aca="true" t="shared" si="8" ref="V51:V62">AB8-V8</f>
        <v>0</v>
      </c>
      <c r="W51" s="19">
        <f aca="true" t="shared" si="9" ref="W51:W62">AC8-W8</f>
        <v>18.032000000000153</v>
      </c>
      <c r="X51" s="17"/>
      <c r="Y51" s="20">
        <f aca="true" t="shared" si="10" ref="Y51:Y62">AE8-Y8</f>
        <v>-194558590</v>
      </c>
      <c r="Z51" s="20">
        <f>AF8-Z8</f>
        <v>17973006</v>
      </c>
    </row>
    <row r="52" spans="1:26" ht="12.75">
      <c r="A52" s="31" t="s">
        <v>14</v>
      </c>
      <c r="B52" s="76" t="s">
        <v>29</v>
      </c>
      <c r="D52" s="19">
        <f t="shared" si="0"/>
        <v>-0.016000000000076398</v>
      </c>
      <c r="E52" s="19">
        <f t="shared" si="0"/>
        <v>10.557000000000698</v>
      </c>
      <c r="F52" s="17"/>
      <c r="G52" s="20">
        <f t="shared" si="1"/>
        <v>35831560</v>
      </c>
      <c r="H52" s="20">
        <f t="shared" si="1"/>
        <v>-1861398</v>
      </c>
      <c r="J52" s="19">
        <f t="shared" si="2"/>
        <v>14.483000000000175</v>
      </c>
      <c r="K52" s="19">
        <f t="shared" si="3"/>
        <v>73.43799999999828</v>
      </c>
      <c r="L52" s="17"/>
      <c r="M52" s="20">
        <f t="shared" si="4"/>
        <v>-66642065</v>
      </c>
      <c r="N52" s="20">
        <f>T9-N9</f>
        <v>8372005</v>
      </c>
      <c r="O52" s="143"/>
      <c r="P52" s="19">
        <f t="shared" si="5"/>
        <v>2.588999999999942</v>
      </c>
      <c r="Q52" s="19">
        <f t="shared" si="6"/>
        <v>17.433000000000902</v>
      </c>
      <c r="R52" s="17"/>
      <c r="S52" s="20">
        <f t="shared" si="7"/>
        <v>21468570</v>
      </c>
      <c r="T52" s="20">
        <f>Z9-T9</f>
        <v>-49796950</v>
      </c>
      <c r="V52" s="19">
        <f t="shared" si="8"/>
        <v>24.266999999999825</v>
      </c>
      <c r="W52" s="19">
        <f t="shared" si="9"/>
        <v>115.8130000000001</v>
      </c>
      <c r="X52" s="17"/>
      <c r="Y52" s="20">
        <f t="shared" si="10"/>
        <v>112198915</v>
      </c>
      <c r="Z52" s="20">
        <f>AF9-Z9</f>
        <v>4214379</v>
      </c>
    </row>
    <row r="53" spans="1:26" ht="12.75">
      <c r="A53" s="31" t="s">
        <v>15</v>
      </c>
      <c r="B53" s="78" t="s">
        <v>31</v>
      </c>
      <c r="D53" s="19">
        <f t="shared" si="0"/>
        <v>-27.342999999999847</v>
      </c>
      <c r="E53" s="19">
        <f t="shared" si="0"/>
        <v>-56.04999999999927</v>
      </c>
      <c r="F53" s="17"/>
      <c r="G53" s="20">
        <f t="shared" si="1"/>
        <v>26525341</v>
      </c>
      <c r="H53" s="20">
        <f t="shared" si="1"/>
        <v>15723262</v>
      </c>
      <c r="J53" s="19">
        <f t="shared" si="2"/>
        <v>-1.6359999999995125</v>
      </c>
      <c r="K53" s="19">
        <f t="shared" si="3"/>
        <v>12.701000000000931</v>
      </c>
      <c r="L53" s="17"/>
      <c r="M53" s="20">
        <f t="shared" si="4"/>
        <v>-60729795</v>
      </c>
      <c r="N53" s="20">
        <f>T10-N10</f>
        <v>-19037670</v>
      </c>
      <c r="O53" s="143"/>
      <c r="P53" s="19">
        <f t="shared" si="5"/>
        <v>-2.2840000000005602</v>
      </c>
      <c r="Q53" s="19">
        <f t="shared" si="6"/>
        <v>16.28900000000067</v>
      </c>
      <c r="R53" s="17"/>
      <c r="S53" s="20">
        <f t="shared" si="7"/>
        <v>-69195605</v>
      </c>
      <c r="T53" s="20">
        <f>Z10-T10</f>
        <v>-33238725</v>
      </c>
      <c r="V53" s="19">
        <f t="shared" si="8"/>
        <v>-12.3149999999996</v>
      </c>
      <c r="W53" s="19">
        <f t="shared" si="9"/>
        <v>-18.113000000001193</v>
      </c>
      <c r="X53" s="17"/>
      <c r="Y53" s="20">
        <f t="shared" si="10"/>
        <v>-179535509</v>
      </c>
      <c r="Z53" s="20">
        <f>AF10-Z10</f>
        <v>-27808699</v>
      </c>
    </row>
    <row r="54" spans="1:26" ht="12.75">
      <c r="A54" s="168" t="s">
        <v>47</v>
      </c>
      <c r="B54" s="169"/>
      <c r="D54" s="86">
        <f t="shared" si="0"/>
        <v>-27.35899999999856</v>
      </c>
      <c r="E54" s="86">
        <f t="shared" si="0"/>
        <v>-30.529999999998836</v>
      </c>
      <c r="F54" s="4"/>
      <c r="G54" s="87">
        <f t="shared" si="1"/>
        <v>131639664</v>
      </c>
      <c r="H54" s="88">
        <f t="shared" si="1"/>
        <v>-528190</v>
      </c>
      <c r="J54" s="86">
        <f t="shared" si="2"/>
        <v>12.846999999999753</v>
      </c>
      <c r="K54" s="86">
        <f t="shared" si="3"/>
        <v>91.21900000000096</v>
      </c>
      <c r="L54" s="4"/>
      <c r="M54" s="87">
        <f t="shared" si="4"/>
        <v>44449335</v>
      </c>
      <c r="N54" s="88">
        <f>T11-N11</f>
        <v>24330900</v>
      </c>
      <c r="O54" s="143"/>
      <c r="P54" s="86">
        <f t="shared" si="5"/>
        <v>0.30500000000029104</v>
      </c>
      <c r="Q54" s="86">
        <f t="shared" si="6"/>
        <v>36.35900000000038</v>
      </c>
      <c r="R54" s="4"/>
      <c r="S54" s="87">
        <f t="shared" si="7"/>
        <v>-61602145</v>
      </c>
      <c r="T54" s="88">
        <f>Z11-T11</f>
        <v>-96325690</v>
      </c>
      <c r="V54" s="86">
        <f t="shared" si="8"/>
        <v>11.952000000001135</v>
      </c>
      <c r="W54" s="86">
        <f t="shared" si="9"/>
        <v>115.73199999999997</v>
      </c>
      <c r="X54" s="4"/>
      <c r="Y54" s="87">
        <f t="shared" si="10"/>
        <v>-261895184</v>
      </c>
      <c r="Z54" s="88">
        <f>AF11-Z11</f>
        <v>-5621314</v>
      </c>
    </row>
    <row r="55" spans="1:26" ht="12.75">
      <c r="A55" s="70" t="s">
        <v>16</v>
      </c>
      <c r="B55" s="78" t="s">
        <v>32</v>
      </c>
      <c r="D55" s="19">
        <f aca="true" t="shared" si="11" ref="D55:E62">J12-D12</f>
        <v>55.02300000000105</v>
      </c>
      <c r="E55" s="19">
        <f t="shared" si="11"/>
        <v>164.42700000000332</v>
      </c>
      <c r="F55" s="17"/>
      <c r="G55" s="20">
        <f aca="true" t="shared" si="12" ref="G55:G62">M12-G12</f>
        <v>-94039567</v>
      </c>
      <c r="H55" s="176" t="s">
        <v>6</v>
      </c>
      <c r="J55" s="19">
        <f t="shared" si="2"/>
        <v>7.9319999999970605</v>
      </c>
      <c r="K55" s="19">
        <f t="shared" si="3"/>
        <v>32.70799999999872</v>
      </c>
      <c r="L55" s="17"/>
      <c r="M55" s="20">
        <f t="shared" si="4"/>
        <v>1295020</v>
      </c>
      <c r="N55" s="176" t="s">
        <v>6</v>
      </c>
      <c r="O55" s="143"/>
      <c r="P55" s="19">
        <f t="shared" si="5"/>
        <v>21.384000000001834</v>
      </c>
      <c r="Q55" s="19">
        <f t="shared" si="6"/>
        <v>67.38100000000122</v>
      </c>
      <c r="R55" s="17"/>
      <c r="S55" s="20">
        <f t="shared" si="7"/>
        <v>17866750</v>
      </c>
      <c r="T55" s="176" t="s">
        <v>6</v>
      </c>
      <c r="V55" s="19">
        <f t="shared" si="8"/>
        <v>3.2160000000003492</v>
      </c>
      <c r="W55" s="19">
        <f t="shared" si="9"/>
        <v>27.854999999995925</v>
      </c>
      <c r="X55" s="17"/>
      <c r="Y55" s="20">
        <f t="shared" si="10"/>
        <v>78422873</v>
      </c>
      <c r="Z55" s="176" t="s">
        <v>6</v>
      </c>
    </row>
    <row r="56" spans="1:26" ht="12.75">
      <c r="A56" s="31" t="s">
        <v>17</v>
      </c>
      <c r="B56" s="78" t="s">
        <v>33</v>
      </c>
      <c r="D56" s="19">
        <f t="shared" si="11"/>
        <v>99.48699999999963</v>
      </c>
      <c r="E56" s="19">
        <f t="shared" si="11"/>
        <v>212.97099999999955</v>
      </c>
      <c r="F56" s="17"/>
      <c r="G56" s="20">
        <f t="shared" si="12"/>
        <v>48452662</v>
      </c>
      <c r="H56" s="148"/>
      <c r="J56" s="19">
        <f t="shared" si="2"/>
        <v>70.29800000000023</v>
      </c>
      <c r="K56" s="19">
        <f t="shared" si="3"/>
        <v>144.98800000000028</v>
      </c>
      <c r="L56" s="17"/>
      <c r="M56" s="20">
        <f t="shared" si="4"/>
        <v>31022080</v>
      </c>
      <c r="N56" s="148"/>
      <c r="O56" s="143"/>
      <c r="P56" s="19">
        <f t="shared" si="5"/>
        <v>81.70499999999993</v>
      </c>
      <c r="Q56" s="19">
        <f t="shared" si="6"/>
        <v>165.01499999999942</v>
      </c>
      <c r="R56" s="17"/>
      <c r="S56" s="20">
        <f t="shared" si="7"/>
        <v>99142760</v>
      </c>
      <c r="T56" s="148"/>
      <c r="V56" s="19">
        <f t="shared" si="8"/>
        <v>70.2510000000002</v>
      </c>
      <c r="W56" s="19">
        <f t="shared" si="9"/>
        <v>151.09700000000066</v>
      </c>
      <c r="X56" s="17"/>
      <c r="Y56" s="20">
        <f t="shared" si="10"/>
        <v>24534458</v>
      </c>
      <c r="Z56" s="148"/>
    </row>
    <row r="57" spans="1:26" ht="12.75">
      <c r="A57" s="168" t="s">
        <v>48</v>
      </c>
      <c r="B57" s="170"/>
      <c r="D57" s="86">
        <f t="shared" si="11"/>
        <v>154.50999999999476</v>
      </c>
      <c r="E57" s="86">
        <f t="shared" si="11"/>
        <v>377.39800000000105</v>
      </c>
      <c r="F57" s="4"/>
      <c r="G57" s="87">
        <f t="shared" si="12"/>
        <v>-45586905</v>
      </c>
      <c r="H57" s="148"/>
      <c r="J57" s="86">
        <f t="shared" si="2"/>
        <v>78.2300000000032</v>
      </c>
      <c r="K57" s="86">
        <f t="shared" si="3"/>
        <v>177.69599999999627</v>
      </c>
      <c r="L57" s="4"/>
      <c r="M57" s="87">
        <f t="shared" si="4"/>
        <v>32317100</v>
      </c>
      <c r="N57" s="148"/>
      <c r="O57" s="143"/>
      <c r="P57" s="86">
        <f t="shared" si="5"/>
        <v>103.08899999999994</v>
      </c>
      <c r="Q57" s="86">
        <f t="shared" si="6"/>
        <v>232.39600000000792</v>
      </c>
      <c r="R57" s="4"/>
      <c r="S57" s="87">
        <f t="shared" si="7"/>
        <v>117009510</v>
      </c>
      <c r="T57" s="148"/>
      <c r="V57" s="86">
        <f t="shared" si="8"/>
        <v>73.46699999999691</v>
      </c>
      <c r="W57" s="86">
        <f t="shared" si="9"/>
        <v>178.95199999999022</v>
      </c>
      <c r="X57" s="4"/>
      <c r="Y57" s="87">
        <f t="shared" si="10"/>
        <v>102957331</v>
      </c>
      <c r="Z57" s="148"/>
    </row>
    <row r="58" spans="1:26" ht="12.75">
      <c r="A58" s="30" t="s">
        <v>18</v>
      </c>
      <c r="B58" s="79" t="s">
        <v>44</v>
      </c>
      <c r="D58" s="89">
        <f t="shared" si="11"/>
        <v>-268.9300000000003</v>
      </c>
      <c r="E58" s="89">
        <f t="shared" si="11"/>
        <v>-535.5819999999985</v>
      </c>
      <c r="F58" s="4"/>
      <c r="G58" s="90">
        <f t="shared" si="12"/>
        <v>-59008746</v>
      </c>
      <c r="H58" s="148"/>
      <c r="J58" s="89">
        <f t="shared" si="2"/>
        <v>-49.572000000000116</v>
      </c>
      <c r="K58" s="89">
        <f t="shared" si="3"/>
        <v>-100.24499999999898</v>
      </c>
      <c r="L58" s="4"/>
      <c r="M58" s="90">
        <f t="shared" si="4"/>
        <v>-24254250</v>
      </c>
      <c r="N58" s="148"/>
      <c r="O58" s="143"/>
      <c r="P58" s="89">
        <f t="shared" si="5"/>
        <v>-30.65400000000045</v>
      </c>
      <c r="Q58" s="89">
        <f t="shared" si="6"/>
        <v>-60.39400000000023</v>
      </c>
      <c r="R58" s="4"/>
      <c r="S58" s="90">
        <f t="shared" si="7"/>
        <v>-20991515</v>
      </c>
      <c r="T58" s="148"/>
      <c r="V58" s="89">
        <f t="shared" si="8"/>
        <v>-12.385999999998603</v>
      </c>
      <c r="W58" s="89">
        <f t="shared" si="9"/>
        <v>-25.368000000002212</v>
      </c>
      <c r="X58" s="4"/>
      <c r="Y58" s="90">
        <f t="shared" si="10"/>
        <v>-7625101</v>
      </c>
      <c r="Z58" s="148"/>
    </row>
    <row r="59" spans="1:26" ht="12.75">
      <c r="A59" s="31" t="s">
        <v>19</v>
      </c>
      <c r="B59" s="76" t="s">
        <v>34</v>
      </c>
      <c r="D59" s="19">
        <f t="shared" si="11"/>
        <v>180.1229999999996</v>
      </c>
      <c r="E59" s="19">
        <f t="shared" si="11"/>
        <v>360.2459999999992</v>
      </c>
      <c r="F59" s="17"/>
      <c r="G59" s="20">
        <f t="shared" si="12"/>
        <v>5051905</v>
      </c>
      <c r="H59" s="148"/>
      <c r="J59" s="19">
        <f t="shared" si="2"/>
        <v>-98.55600000000413</v>
      </c>
      <c r="K59" s="19">
        <f t="shared" si="3"/>
        <v>-197.1119999999937</v>
      </c>
      <c r="L59" s="17"/>
      <c r="M59" s="20">
        <f t="shared" si="4"/>
        <v>-5154530</v>
      </c>
      <c r="N59" s="148"/>
      <c r="O59" s="143"/>
      <c r="P59" s="19">
        <f t="shared" si="5"/>
        <v>1619.5050000000047</v>
      </c>
      <c r="Q59" s="19">
        <f t="shared" si="6"/>
        <v>3239.0099999999948</v>
      </c>
      <c r="R59" s="17"/>
      <c r="S59" s="20">
        <f t="shared" si="7"/>
        <v>27796210</v>
      </c>
      <c r="T59" s="148"/>
      <c r="V59" s="19">
        <f t="shared" si="8"/>
        <v>-97.55299999999988</v>
      </c>
      <c r="W59" s="19">
        <f t="shared" si="9"/>
        <v>-195.9320000000007</v>
      </c>
      <c r="X59" s="17"/>
      <c r="Y59" s="20">
        <f t="shared" si="10"/>
        <v>-1264359</v>
      </c>
      <c r="Z59" s="148"/>
    </row>
    <row r="60" spans="1:26" ht="12.75">
      <c r="A60" s="31" t="s">
        <v>20</v>
      </c>
      <c r="B60" s="78" t="s">
        <v>35</v>
      </c>
      <c r="D60" s="19">
        <f t="shared" si="11"/>
        <v>-8.667000000000144</v>
      </c>
      <c r="E60" s="19">
        <f t="shared" si="11"/>
        <v>-17.334000000000287</v>
      </c>
      <c r="F60" s="17"/>
      <c r="G60" s="20">
        <f t="shared" si="12"/>
        <v>-133304</v>
      </c>
      <c r="H60" s="148"/>
      <c r="J60" s="19">
        <f t="shared" si="2"/>
        <v>-14.61999999999989</v>
      </c>
      <c r="K60" s="19">
        <f t="shared" si="3"/>
        <v>-29.23999999999978</v>
      </c>
      <c r="L60" s="17"/>
      <c r="M60" s="20">
        <f t="shared" si="4"/>
        <v>-140525</v>
      </c>
      <c r="N60" s="148"/>
      <c r="O60" s="143"/>
      <c r="P60" s="19">
        <f t="shared" si="5"/>
        <v>392.26</v>
      </c>
      <c r="Q60" s="19">
        <f t="shared" si="6"/>
        <v>784.52</v>
      </c>
      <c r="R60" s="17"/>
      <c r="S60" s="20">
        <f t="shared" si="7"/>
        <v>344925</v>
      </c>
      <c r="T60" s="148"/>
      <c r="V60" s="19">
        <f t="shared" si="8"/>
        <v>65.125</v>
      </c>
      <c r="W60" s="19">
        <f t="shared" si="9"/>
        <v>130.25</v>
      </c>
      <c r="X60" s="17"/>
      <c r="Y60" s="20">
        <f t="shared" si="10"/>
        <v>344314</v>
      </c>
      <c r="Z60" s="148"/>
    </row>
    <row r="61" spans="1:26" ht="12.75">
      <c r="A61" s="28"/>
      <c r="B61" s="29" t="s">
        <v>49</v>
      </c>
      <c r="D61" s="3">
        <f t="shared" si="11"/>
        <v>171.4559999999983</v>
      </c>
      <c r="E61" s="3">
        <f t="shared" si="11"/>
        <v>342.9119999999966</v>
      </c>
      <c r="F61" s="4"/>
      <c r="G61" s="5">
        <f t="shared" si="12"/>
        <v>4918601</v>
      </c>
      <c r="H61" s="148"/>
      <c r="J61" s="3">
        <f t="shared" si="2"/>
        <v>-113.17600000000675</v>
      </c>
      <c r="K61" s="3">
        <f t="shared" si="3"/>
        <v>-226.35199999999895</v>
      </c>
      <c r="L61" s="4"/>
      <c r="M61" s="5">
        <f t="shared" si="4"/>
        <v>-5295055</v>
      </c>
      <c r="N61" s="148"/>
      <c r="O61" s="143"/>
      <c r="P61" s="3">
        <f t="shared" si="5"/>
        <v>2011.7650000000067</v>
      </c>
      <c r="Q61" s="3">
        <f t="shared" si="6"/>
        <v>4023.529999999999</v>
      </c>
      <c r="R61" s="4"/>
      <c r="S61" s="5">
        <f t="shared" si="7"/>
        <v>28141135</v>
      </c>
      <c r="T61" s="148"/>
      <c r="V61" s="3">
        <f t="shared" si="8"/>
        <v>-32.427999999999884</v>
      </c>
      <c r="W61" s="3">
        <f t="shared" si="9"/>
        <v>-65.6820000000007</v>
      </c>
      <c r="X61" s="4"/>
      <c r="Y61" s="5">
        <f t="shared" si="10"/>
        <v>-920045</v>
      </c>
      <c r="Z61" s="148"/>
    </row>
    <row r="62" spans="1:26" ht="12.75">
      <c r="A62" s="30" t="s">
        <v>21</v>
      </c>
      <c r="B62" s="80" t="s">
        <v>43</v>
      </c>
      <c r="D62" s="89">
        <f t="shared" si="11"/>
        <v>30.958999999998923</v>
      </c>
      <c r="E62" s="89">
        <f t="shared" si="11"/>
        <v>59.538000000000466</v>
      </c>
      <c r="F62" s="4"/>
      <c r="G62" s="90">
        <f t="shared" si="12"/>
        <v>5375280</v>
      </c>
      <c r="H62" s="148"/>
      <c r="J62" s="89">
        <f t="shared" si="2"/>
        <v>290.64900000000125</v>
      </c>
      <c r="K62" s="89">
        <f t="shared" si="3"/>
        <v>580.2920000000013</v>
      </c>
      <c r="L62" s="4"/>
      <c r="M62" s="90">
        <f t="shared" si="4"/>
        <v>34652370</v>
      </c>
      <c r="N62" s="148"/>
      <c r="O62" s="143"/>
      <c r="P62" s="89">
        <f t="shared" si="5"/>
        <v>2472.9220000000005</v>
      </c>
      <c r="Q62" s="89">
        <f t="shared" si="6"/>
        <v>4941.766999999996</v>
      </c>
      <c r="R62" s="4"/>
      <c r="S62" s="90">
        <f t="shared" si="7"/>
        <v>755525910</v>
      </c>
      <c r="T62" s="148"/>
      <c r="V62" s="89">
        <f t="shared" si="8"/>
        <v>343.35199999999895</v>
      </c>
      <c r="W62" s="89">
        <f t="shared" si="9"/>
        <v>690.6080000000002</v>
      </c>
      <c r="X62" s="4"/>
      <c r="Y62" s="90">
        <f t="shared" si="10"/>
        <v>52666446</v>
      </c>
      <c r="Z62" s="148"/>
    </row>
    <row r="63" spans="1:26" ht="12.75">
      <c r="A63" s="31" t="s">
        <v>60</v>
      </c>
      <c r="B63" s="103" t="s">
        <v>65</v>
      </c>
      <c r="D63" s="91" t="s">
        <v>63</v>
      </c>
      <c r="E63" s="91" t="s">
        <v>63</v>
      </c>
      <c r="F63" s="4"/>
      <c r="G63" s="91" t="s">
        <v>64</v>
      </c>
      <c r="H63" s="148"/>
      <c r="J63" s="91" t="s">
        <v>63</v>
      </c>
      <c r="K63" s="91" t="s">
        <v>63</v>
      </c>
      <c r="L63" s="4"/>
      <c r="M63" s="91" t="s">
        <v>64</v>
      </c>
      <c r="N63" s="148"/>
      <c r="O63" s="143"/>
      <c r="P63" s="19">
        <v>3.824</v>
      </c>
      <c r="Q63" s="19">
        <v>7.648</v>
      </c>
      <c r="R63" s="4"/>
      <c r="S63" s="20">
        <v>6935</v>
      </c>
      <c r="T63" s="148"/>
      <c r="V63" s="19">
        <f>AB20-V20</f>
        <v>0</v>
      </c>
      <c r="W63" s="19">
        <f>AC20-W20</f>
        <v>0</v>
      </c>
      <c r="X63" s="4"/>
      <c r="Y63" s="20">
        <f aca="true" t="shared" si="13" ref="Y63:Y73">AE20-Y20</f>
        <v>19</v>
      </c>
      <c r="Z63" s="148"/>
    </row>
    <row r="64" spans="1:26" ht="12.75">
      <c r="A64" s="31" t="s">
        <v>22</v>
      </c>
      <c r="B64" s="78" t="s">
        <v>36</v>
      </c>
      <c r="D64" s="19">
        <f aca="true" t="shared" si="14" ref="D64:E68">J21-D21</f>
        <v>0</v>
      </c>
      <c r="E64" s="19">
        <f t="shared" si="14"/>
        <v>0</v>
      </c>
      <c r="F64" s="17"/>
      <c r="G64" s="20">
        <f>M21-G21</f>
        <v>-24882</v>
      </c>
      <c r="H64" s="148"/>
      <c r="J64" s="19">
        <f aca="true" t="shared" si="15" ref="J64:K68">P21-J21</f>
        <v>2.8199999999999363</v>
      </c>
      <c r="K64" s="19">
        <f t="shared" si="15"/>
        <v>5.639999999999873</v>
      </c>
      <c r="L64" s="17"/>
      <c r="M64" s="20">
        <f>S21-M21</f>
        <v>68620</v>
      </c>
      <c r="N64" s="148"/>
      <c r="O64" s="143"/>
      <c r="P64" s="19">
        <f aca="true" t="shared" si="16" ref="P64:Q68">V21-P21</f>
        <v>1233.2630000000001</v>
      </c>
      <c r="Q64" s="19">
        <f t="shared" si="16"/>
        <v>2466.5260000000003</v>
      </c>
      <c r="R64" s="17"/>
      <c r="S64" s="20">
        <f>Y21-S21</f>
        <v>-1678270</v>
      </c>
      <c r="T64" s="148"/>
      <c r="V64" s="19">
        <f aca="true" t="shared" si="17" ref="V64:W68">AB21-V21</f>
        <v>55.35599999999977</v>
      </c>
      <c r="W64" s="19">
        <f t="shared" si="17"/>
        <v>110.71199999999953</v>
      </c>
      <c r="X64" s="17"/>
      <c r="Y64" s="20">
        <f t="shared" si="13"/>
        <v>111240</v>
      </c>
      <c r="Z64" s="148"/>
    </row>
    <row r="65" spans="1:26" ht="12.75">
      <c r="A65" s="31" t="s">
        <v>23</v>
      </c>
      <c r="B65" s="78" t="s">
        <v>37</v>
      </c>
      <c r="D65" s="19">
        <f t="shared" si="14"/>
        <v>0</v>
      </c>
      <c r="E65" s="19">
        <f t="shared" si="14"/>
        <v>0</v>
      </c>
      <c r="F65" s="17"/>
      <c r="G65" s="20">
        <f>M22-G22</f>
        <v>667</v>
      </c>
      <c r="H65" s="148"/>
      <c r="J65" s="19">
        <f t="shared" si="15"/>
        <v>-0.10099999999999909</v>
      </c>
      <c r="K65" s="19">
        <f t="shared" si="15"/>
        <v>-0.20199999999999818</v>
      </c>
      <c r="L65" s="17"/>
      <c r="M65" s="20">
        <f>S22-M22</f>
        <v>-17520</v>
      </c>
      <c r="N65" s="148"/>
      <c r="O65" s="143"/>
      <c r="P65" s="19">
        <f t="shared" si="16"/>
        <v>99.00799999999998</v>
      </c>
      <c r="Q65" s="19">
        <f t="shared" si="16"/>
        <v>198.01599999999996</v>
      </c>
      <c r="R65" s="17"/>
      <c r="S65" s="20">
        <f>Y22-S22</f>
        <v>206225</v>
      </c>
      <c r="T65" s="148"/>
      <c r="V65" s="19">
        <f t="shared" si="17"/>
        <v>76.68799999999999</v>
      </c>
      <c r="W65" s="19">
        <f t="shared" si="17"/>
        <v>153.37599999999998</v>
      </c>
      <c r="X65" s="17"/>
      <c r="Y65" s="20">
        <f t="shared" si="13"/>
        <v>247632</v>
      </c>
      <c r="Z65" s="148"/>
    </row>
    <row r="66" spans="1:26" ht="12.75">
      <c r="A66" s="31" t="s">
        <v>24</v>
      </c>
      <c r="B66" s="77" t="s">
        <v>38</v>
      </c>
      <c r="D66" s="19">
        <f t="shared" si="14"/>
        <v>3.1200000000001182</v>
      </c>
      <c r="E66" s="19">
        <f t="shared" si="14"/>
        <v>6.2400000000002365</v>
      </c>
      <c r="F66" s="17"/>
      <c r="G66" s="20">
        <f>M23-G23</f>
        <v>8904</v>
      </c>
      <c r="H66" s="148"/>
      <c r="J66" s="19">
        <f t="shared" si="15"/>
        <v>2.2329999999999472</v>
      </c>
      <c r="K66" s="19">
        <f t="shared" si="15"/>
        <v>4.4659999999998945</v>
      </c>
      <c r="L66" s="17"/>
      <c r="M66" s="20">
        <f>S23-M23</f>
        <v>4015</v>
      </c>
      <c r="N66" s="148"/>
      <c r="O66" s="143"/>
      <c r="P66" s="19">
        <f t="shared" si="16"/>
        <v>-346.05100000000004</v>
      </c>
      <c r="Q66" s="19">
        <f t="shared" si="16"/>
        <v>-692.1020000000001</v>
      </c>
      <c r="R66" s="17"/>
      <c r="S66" s="20">
        <f>Y23-S23</f>
        <v>-6591535</v>
      </c>
      <c r="T66" s="148"/>
      <c r="V66" s="19">
        <f t="shared" si="17"/>
        <v>32.384000000000015</v>
      </c>
      <c r="W66" s="19">
        <f t="shared" si="17"/>
        <v>64.76800000000003</v>
      </c>
      <c r="X66" s="17"/>
      <c r="Y66" s="20">
        <f t="shared" si="13"/>
        <v>165198</v>
      </c>
      <c r="Z66" s="148"/>
    </row>
    <row r="67" spans="1:26" ht="12.75">
      <c r="A67" s="31" t="s">
        <v>25</v>
      </c>
      <c r="B67" s="77" t="s">
        <v>39</v>
      </c>
      <c r="D67" s="19">
        <f t="shared" si="14"/>
        <v>0</v>
      </c>
      <c r="E67" s="19">
        <f t="shared" si="14"/>
        <v>0</v>
      </c>
      <c r="F67" s="17"/>
      <c r="G67" s="20">
        <f>M24-G24</f>
        <v>-10343</v>
      </c>
      <c r="H67" s="148"/>
      <c r="J67" s="19">
        <f t="shared" si="15"/>
        <v>3.1140000000000043</v>
      </c>
      <c r="K67" s="19">
        <f t="shared" si="15"/>
        <v>6.228000000000009</v>
      </c>
      <c r="L67" s="17"/>
      <c r="M67" s="20">
        <f>S24-M24</f>
        <v>540200</v>
      </c>
      <c r="N67" s="148"/>
      <c r="O67" s="143"/>
      <c r="P67" s="19">
        <f t="shared" si="16"/>
        <v>81.54399999999998</v>
      </c>
      <c r="Q67" s="19">
        <f t="shared" si="16"/>
        <v>163.08799999999997</v>
      </c>
      <c r="R67" s="17"/>
      <c r="S67" s="20">
        <f>Y24-S24</f>
        <v>-218270</v>
      </c>
      <c r="T67" s="148"/>
      <c r="V67" s="19">
        <f t="shared" si="17"/>
        <v>7.849999999999994</v>
      </c>
      <c r="W67" s="19">
        <f t="shared" si="17"/>
        <v>15.699999999999989</v>
      </c>
      <c r="X67" s="17"/>
      <c r="Y67" s="20">
        <f t="shared" si="13"/>
        <v>18179</v>
      </c>
      <c r="Z67" s="148"/>
    </row>
    <row r="68" spans="1:26" ht="12.75">
      <c r="A68" s="31" t="s">
        <v>26</v>
      </c>
      <c r="B68" s="76" t="s">
        <v>40</v>
      </c>
      <c r="D68" s="19">
        <f t="shared" si="14"/>
        <v>0</v>
      </c>
      <c r="E68" s="19">
        <f t="shared" si="14"/>
        <v>0</v>
      </c>
      <c r="F68" s="17"/>
      <c r="G68" s="20">
        <f>M25-G25</f>
        <v>-8878</v>
      </c>
      <c r="H68" s="148"/>
      <c r="J68" s="19">
        <f t="shared" si="15"/>
        <v>0</v>
      </c>
      <c r="K68" s="19">
        <f t="shared" si="15"/>
        <v>0</v>
      </c>
      <c r="L68" s="17"/>
      <c r="M68" s="20">
        <f>S25-M25</f>
        <v>0</v>
      </c>
      <c r="N68" s="148"/>
      <c r="O68" s="143"/>
      <c r="P68" s="19">
        <f t="shared" si="16"/>
        <v>-183.687</v>
      </c>
      <c r="Q68" s="19">
        <f t="shared" si="16"/>
        <v>-367.374</v>
      </c>
      <c r="R68" s="17"/>
      <c r="S68" s="20">
        <f>Y25-S25</f>
        <v>-3217475</v>
      </c>
      <c r="T68" s="148"/>
      <c r="V68" s="19">
        <f t="shared" si="17"/>
        <v>0</v>
      </c>
      <c r="W68" s="19">
        <f t="shared" si="17"/>
        <v>0</v>
      </c>
      <c r="X68" s="17"/>
      <c r="Y68" s="20">
        <f t="shared" si="13"/>
        <v>63</v>
      </c>
      <c r="Z68" s="148"/>
    </row>
    <row r="69" spans="1:26" ht="12.75">
      <c r="A69" s="31" t="s">
        <v>61</v>
      </c>
      <c r="B69" s="102" t="s">
        <v>66</v>
      </c>
      <c r="D69" s="91" t="s">
        <v>63</v>
      </c>
      <c r="E69" s="91" t="s">
        <v>63</v>
      </c>
      <c r="F69" s="17"/>
      <c r="G69" s="91" t="s">
        <v>64</v>
      </c>
      <c r="H69" s="148"/>
      <c r="J69" s="91" t="s">
        <v>63</v>
      </c>
      <c r="K69" s="91" t="s">
        <v>63</v>
      </c>
      <c r="L69" s="17"/>
      <c r="M69" s="91" t="s">
        <v>64</v>
      </c>
      <c r="N69" s="148"/>
      <c r="O69" s="143"/>
      <c r="P69" s="19">
        <v>3.085</v>
      </c>
      <c r="Q69" s="19">
        <v>6.17</v>
      </c>
      <c r="R69" s="17"/>
      <c r="S69" s="20">
        <v>248200</v>
      </c>
      <c r="T69" s="148"/>
      <c r="V69" s="19">
        <f>AB26-V26</f>
        <v>0</v>
      </c>
      <c r="W69" s="19">
        <f>AC26-W26</f>
        <v>0</v>
      </c>
      <c r="X69" s="17"/>
      <c r="Y69" s="20">
        <f t="shared" si="13"/>
        <v>680</v>
      </c>
      <c r="Z69" s="148"/>
    </row>
    <row r="70" spans="1:26" ht="12.75">
      <c r="A70" s="31" t="s">
        <v>62</v>
      </c>
      <c r="B70" s="71" t="s">
        <v>67</v>
      </c>
      <c r="D70" s="91" t="s">
        <v>63</v>
      </c>
      <c r="E70" s="91" t="s">
        <v>63</v>
      </c>
      <c r="F70" s="17"/>
      <c r="G70" s="91" t="s">
        <v>64</v>
      </c>
      <c r="H70" s="148"/>
      <c r="J70" s="91" t="s">
        <v>63</v>
      </c>
      <c r="K70" s="91" t="s">
        <v>63</v>
      </c>
      <c r="L70" s="17"/>
      <c r="M70" s="91" t="s">
        <v>64</v>
      </c>
      <c r="N70" s="148"/>
      <c r="O70" s="143"/>
      <c r="P70" s="19">
        <v>0.3</v>
      </c>
      <c r="Q70" s="19">
        <v>0.6</v>
      </c>
      <c r="R70" s="17"/>
      <c r="S70" s="20">
        <v>730</v>
      </c>
      <c r="T70" s="148"/>
      <c r="V70" s="19">
        <f>AB27-V27</f>
        <v>101.638</v>
      </c>
      <c r="W70" s="19">
        <f>AC27-W27</f>
        <v>203.416</v>
      </c>
      <c r="X70" s="17"/>
      <c r="Y70" s="20">
        <f t="shared" si="13"/>
        <v>850952</v>
      </c>
      <c r="Z70" s="148"/>
    </row>
    <row r="71" spans="1:26" ht="12.75">
      <c r="A71" s="31" t="s">
        <v>27</v>
      </c>
      <c r="B71" s="71" t="s">
        <v>41</v>
      </c>
      <c r="D71" s="19">
        <f aca="true" t="shared" si="18" ref="D71:E73">J28-D28</f>
        <v>0</v>
      </c>
      <c r="E71" s="19">
        <f t="shared" si="18"/>
        <v>0</v>
      </c>
      <c r="F71" s="17"/>
      <c r="G71" s="20">
        <f aca="true" t="shared" si="19" ref="G71:H75">M28-G28</f>
        <v>-3</v>
      </c>
      <c r="H71" s="148"/>
      <c r="J71" s="19">
        <f aca="true" t="shared" si="20" ref="J71:K73">P28-J28</f>
        <v>-0.42600000000000005</v>
      </c>
      <c r="K71" s="19">
        <f t="shared" si="20"/>
        <v>-0.8520000000000001</v>
      </c>
      <c r="L71" s="17"/>
      <c r="M71" s="20">
        <f>S28-M28</f>
        <v>-730</v>
      </c>
      <c r="N71" s="148"/>
      <c r="O71" s="143"/>
      <c r="P71" s="19">
        <f aca="true" t="shared" si="21" ref="P71:Q73">V28-P28</f>
        <v>0</v>
      </c>
      <c r="Q71" s="19">
        <f t="shared" si="21"/>
        <v>0</v>
      </c>
      <c r="R71" s="17"/>
      <c r="S71" s="20">
        <f>Y28-S28</f>
        <v>0</v>
      </c>
      <c r="T71" s="148"/>
      <c r="V71" s="19">
        <f aca="true" t="shared" si="22" ref="V71:W73">AB28-V28</f>
        <v>0</v>
      </c>
      <c r="W71" s="19">
        <f t="shared" si="22"/>
        <v>0</v>
      </c>
      <c r="X71" s="17"/>
      <c r="Y71" s="20">
        <f t="shared" si="13"/>
        <v>1</v>
      </c>
      <c r="Z71" s="148"/>
    </row>
    <row r="72" spans="1:26" ht="12.75">
      <c r="A72" s="31" t="s">
        <v>28</v>
      </c>
      <c r="B72" s="71" t="s">
        <v>42</v>
      </c>
      <c r="D72" s="19">
        <f t="shared" si="18"/>
        <v>0.07000000000000028</v>
      </c>
      <c r="E72" s="19">
        <f t="shared" si="18"/>
        <v>0.14000000000000057</v>
      </c>
      <c r="F72" s="17"/>
      <c r="G72" s="20">
        <f t="shared" si="19"/>
        <v>-770</v>
      </c>
      <c r="H72" s="148"/>
      <c r="J72" s="19">
        <f t="shared" si="20"/>
        <v>0.40600000000000236</v>
      </c>
      <c r="K72" s="19">
        <f t="shared" si="20"/>
        <v>-0.2949999999999946</v>
      </c>
      <c r="L72" s="17"/>
      <c r="M72" s="20">
        <f>S29-M29</f>
        <v>35040</v>
      </c>
      <c r="N72" s="148"/>
      <c r="O72" s="143"/>
      <c r="P72" s="19">
        <f t="shared" si="21"/>
        <v>-4.685000000000002</v>
      </c>
      <c r="Q72" s="19">
        <f t="shared" si="21"/>
        <v>-14.687000000000005</v>
      </c>
      <c r="R72" s="17"/>
      <c r="S72" s="20">
        <f>Y29-S29</f>
        <v>-117895</v>
      </c>
      <c r="T72" s="148"/>
      <c r="V72" s="19">
        <f t="shared" si="22"/>
        <v>-0.09499999999999886</v>
      </c>
      <c r="W72" s="19">
        <f t="shared" si="22"/>
        <v>-0.4480000000000004</v>
      </c>
      <c r="X72" s="17"/>
      <c r="Y72" s="20">
        <f t="shared" si="13"/>
        <v>-555</v>
      </c>
      <c r="Z72" s="148"/>
    </row>
    <row r="73" spans="1:26" ht="12.75">
      <c r="A73" s="171" t="s">
        <v>76</v>
      </c>
      <c r="B73" s="172"/>
      <c r="D73" s="91">
        <f t="shared" si="18"/>
        <v>3.1900000000005093</v>
      </c>
      <c r="E73" s="91">
        <f t="shared" si="18"/>
        <v>6.380000000001019</v>
      </c>
      <c r="F73" s="4"/>
      <c r="G73" s="92">
        <f t="shared" si="19"/>
        <v>-35305</v>
      </c>
      <c r="H73" s="154"/>
      <c r="J73" s="91">
        <f t="shared" si="20"/>
        <v>8.045999999999822</v>
      </c>
      <c r="K73" s="91">
        <f t="shared" si="20"/>
        <v>14.984999999999673</v>
      </c>
      <c r="L73" s="4"/>
      <c r="M73" s="92">
        <f>S30-M30</f>
        <v>629625</v>
      </c>
      <c r="N73" s="154"/>
      <c r="O73" s="143"/>
      <c r="P73" s="91">
        <f t="shared" si="21"/>
        <v>886.6010000000006</v>
      </c>
      <c r="Q73" s="91">
        <f t="shared" si="21"/>
        <v>1767.8850000000011</v>
      </c>
      <c r="R73" s="4"/>
      <c r="S73" s="92">
        <f>Y30-S30</f>
        <v>-11361355</v>
      </c>
      <c r="T73" s="154"/>
      <c r="V73" s="91">
        <f t="shared" si="22"/>
        <v>273.82099999999946</v>
      </c>
      <c r="W73" s="91">
        <f t="shared" si="22"/>
        <v>547.5239999999985</v>
      </c>
      <c r="X73" s="4"/>
      <c r="Y73" s="92">
        <f t="shared" si="13"/>
        <v>1393409</v>
      </c>
      <c r="Z73" s="154"/>
    </row>
    <row r="74" spans="1:26" ht="12.75">
      <c r="A74" s="40"/>
      <c r="B74" s="41"/>
      <c r="D74" s="84"/>
      <c r="E74" s="84"/>
      <c r="F74" s="17"/>
      <c r="G74" s="85"/>
      <c r="H74" s="22"/>
      <c r="J74" s="84"/>
      <c r="K74" s="84"/>
      <c r="L74" s="17"/>
      <c r="M74" s="85"/>
      <c r="N74" s="22"/>
      <c r="O74" s="143"/>
      <c r="P74" s="84"/>
      <c r="Q74" s="84"/>
      <c r="R74" s="17"/>
      <c r="S74" s="85"/>
      <c r="T74" s="22"/>
      <c r="V74" s="84"/>
      <c r="W74" s="84"/>
      <c r="X74" s="17"/>
      <c r="Y74" s="85"/>
      <c r="Z74" s="22"/>
    </row>
    <row r="75" spans="1:26" ht="15">
      <c r="A75" s="155" t="s">
        <v>77</v>
      </c>
      <c r="B75" s="156"/>
      <c r="D75" s="93">
        <f>J32-D32</f>
        <v>63.82600000000093</v>
      </c>
      <c r="E75" s="93">
        <f>K32-E32</f>
        <v>220.11599999997998</v>
      </c>
      <c r="F75" s="94"/>
      <c r="G75" s="95">
        <f t="shared" si="19"/>
        <v>37302589</v>
      </c>
      <c r="H75" s="95">
        <f t="shared" si="19"/>
        <v>-528190</v>
      </c>
      <c r="J75" s="93">
        <f>P32-J32</f>
        <v>227.0240000000049</v>
      </c>
      <c r="K75" s="93">
        <f>Q32-K32</f>
        <v>537.5950000000303</v>
      </c>
      <c r="L75" s="94"/>
      <c r="M75" s="95">
        <f>S32-M32</f>
        <v>82499125</v>
      </c>
      <c r="N75" s="95">
        <f>T32-N32</f>
        <v>24330900</v>
      </c>
      <c r="O75" s="143"/>
      <c r="P75" s="93">
        <f>V32-P32</f>
        <v>5444.02800000002</v>
      </c>
      <c r="Q75" s="93">
        <f>W32-Q32</f>
        <v>10941.543000000005</v>
      </c>
      <c r="R75" s="94"/>
      <c r="S75" s="95">
        <f>Y32-S32</f>
        <v>806721540</v>
      </c>
      <c r="T75" s="95">
        <f>Z32-T32</f>
        <v>-96325690</v>
      </c>
      <c r="V75" s="93">
        <f>AB32-V32</f>
        <v>657.7779999999912</v>
      </c>
      <c r="W75" s="93">
        <f>AC32-W32</f>
        <v>1441.7660000000033</v>
      </c>
      <c r="X75" s="94"/>
      <c r="Y75" s="95">
        <f>AE32-Y32</f>
        <v>-113423144</v>
      </c>
      <c r="Z75" s="95">
        <f>AF32-Z32</f>
        <v>-5621314</v>
      </c>
    </row>
    <row r="76" spans="15:20" ht="12.75">
      <c r="O76" s="143"/>
      <c r="P76" s="143"/>
      <c r="Q76" s="143"/>
      <c r="R76" s="143"/>
      <c r="S76" s="143"/>
      <c r="T76" s="143"/>
    </row>
    <row r="77" ht="12.75">
      <c r="O77" s="143"/>
    </row>
  </sheetData>
  <sheetProtection/>
  <mergeCells count="50">
    <mergeCell ref="J49:K49"/>
    <mergeCell ref="Z55:Z73"/>
    <mergeCell ref="P49:Q49"/>
    <mergeCell ref="S49:T49"/>
    <mergeCell ref="T55:T73"/>
    <mergeCell ref="A54:B54"/>
    <mergeCell ref="A57:B57"/>
    <mergeCell ref="N55:N73"/>
    <mergeCell ref="A73:B73"/>
    <mergeCell ref="M49:N49"/>
    <mergeCell ref="P5:T5"/>
    <mergeCell ref="D48:H48"/>
    <mergeCell ref="H55:H73"/>
    <mergeCell ref="D49:E49"/>
    <mergeCell ref="G49:H49"/>
    <mergeCell ref="B3:N3"/>
    <mergeCell ref="A41:N41"/>
    <mergeCell ref="A42:N42"/>
    <mergeCell ref="D6:E6"/>
    <mergeCell ref="J48:N48"/>
    <mergeCell ref="D5:H5"/>
    <mergeCell ref="J5:N5"/>
    <mergeCell ref="J6:K6"/>
    <mergeCell ref="M6:N6"/>
    <mergeCell ref="AB6:AC6"/>
    <mergeCell ref="A40:N40"/>
    <mergeCell ref="A36:N36"/>
    <mergeCell ref="S6:T6"/>
    <mergeCell ref="G6:H6"/>
    <mergeCell ref="V5:Z5"/>
    <mergeCell ref="V6:W6"/>
    <mergeCell ref="Y6:Z6"/>
    <mergeCell ref="Z12:Z30"/>
    <mergeCell ref="P6:Q6"/>
    <mergeCell ref="B2:N2"/>
    <mergeCell ref="H12:H30"/>
    <mergeCell ref="N12:N30"/>
    <mergeCell ref="A11:B11"/>
    <mergeCell ref="A14:B14"/>
    <mergeCell ref="A30:B30"/>
    <mergeCell ref="AF12:AF30"/>
    <mergeCell ref="AE6:AF6"/>
    <mergeCell ref="AB5:AF5"/>
    <mergeCell ref="T12:T30"/>
    <mergeCell ref="A75:B75"/>
    <mergeCell ref="P48:T48"/>
    <mergeCell ref="A38:N38"/>
    <mergeCell ref="V48:Z48"/>
    <mergeCell ref="V49:W49"/>
    <mergeCell ref="Y49:Z49"/>
  </mergeCells>
  <printOptions/>
  <pageMargins left="0.75" right="0.75" top="1" bottom="1" header="0.5" footer="0.5"/>
  <pageSetup horizontalDpi="600" verticalDpi="600" orientation="landscape" scale="3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12" sqref="C12"/>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 Support Services</dc:creator>
  <cp:keywords/>
  <dc:description/>
  <cp:lastModifiedBy>chuck delisi</cp:lastModifiedBy>
  <cp:lastPrinted>2010-04-01T19:47:24Z</cp:lastPrinted>
  <dcterms:created xsi:type="dcterms:W3CDTF">2006-09-21T17:59:05Z</dcterms:created>
  <dcterms:modified xsi:type="dcterms:W3CDTF">2010-04-19T20:57:25Z</dcterms:modified>
  <cp:category/>
  <cp:version/>
  <cp:contentType/>
  <cp:contentStatus/>
</cp:coreProperties>
</file>